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 activeTab="1"/>
  </bookViews>
  <sheets>
    <sheet name="Rozpočet 2018" sheetId="1" r:id="rId1"/>
    <sheet name="Rozpočet 2019 " sheetId="4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415" i="4" l="1"/>
  <c r="D411" i="4"/>
  <c r="D408" i="4"/>
  <c r="H405" i="4"/>
  <c r="G405" i="4"/>
  <c r="F405" i="4"/>
  <c r="E405" i="4"/>
  <c r="D405" i="4"/>
  <c r="H393" i="4"/>
  <c r="G393" i="4"/>
  <c r="F393" i="4"/>
  <c r="E393" i="4"/>
  <c r="D393" i="4"/>
  <c r="C393" i="4"/>
  <c r="D388" i="4"/>
  <c r="D395" i="4" s="1"/>
  <c r="C387" i="4"/>
  <c r="C388" i="4" s="1"/>
  <c r="H382" i="4"/>
  <c r="H395" i="4" s="1"/>
  <c r="G382" i="4"/>
  <c r="G395" i="4" s="1"/>
  <c r="F382" i="4"/>
  <c r="F395" i="4" s="1"/>
  <c r="E382" i="4"/>
  <c r="E395" i="4" s="1"/>
  <c r="D382" i="4"/>
  <c r="C382" i="4"/>
  <c r="F375" i="4"/>
  <c r="D375" i="4"/>
  <c r="C375" i="4"/>
  <c r="G373" i="4"/>
  <c r="H373" i="4" s="1"/>
  <c r="G372" i="4"/>
  <c r="H372" i="4" s="1"/>
  <c r="G371" i="4"/>
  <c r="H371" i="4" s="1"/>
  <c r="G370" i="4"/>
  <c r="H370" i="4" s="1"/>
  <c r="G369" i="4"/>
  <c r="H369" i="4" s="1"/>
  <c r="H368" i="4"/>
  <c r="G368" i="4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H354" i="4"/>
  <c r="G354" i="4"/>
  <c r="G353" i="4"/>
  <c r="H353" i="4" s="1"/>
  <c r="F351" i="4"/>
  <c r="D351" i="4"/>
  <c r="C351" i="4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H338" i="4"/>
  <c r="G338" i="4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H330" i="4"/>
  <c r="G330" i="4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F318" i="4"/>
  <c r="G318" i="4" s="1"/>
  <c r="H318" i="4" s="1"/>
  <c r="D318" i="4"/>
  <c r="C318" i="4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H311" i="4"/>
  <c r="G311" i="4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F294" i="4"/>
  <c r="G294" i="4" s="1"/>
  <c r="H294" i="4" s="1"/>
  <c r="E294" i="4"/>
  <c r="D294" i="4"/>
  <c r="C294" i="4"/>
  <c r="G293" i="4"/>
  <c r="H293" i="4" s="1"/>
  <c r="F290" i="4"/>
  <c r="G290" i="4" s="1"/>
  <c r="H290" i="4" s="1"/>
  <c r="E290" i="4"/>
  <c r="D290" i="4"/>
  <c r="C290" i="4"/>
  <c r="G288" i="4"/>
  <c r="H288" i="4" s="1"/>
  <c r="H285" i="4"/>
  <c r="G285" i="4"/>
  <c r="G284" i="4"/>
  <c r="H284" i="4" s="1"/>
  <c r="F276" i="4"/>
  <c r="E276" i="4"/>
  <c r="D276" i="4"/>
  <c r="C276" i="4"/>
  <c r="G274" i="4"/>
  <c r="H274" i="4" s="1"/>
  <c r="H273" i="4"/>
  <c r="G273" i="4"/>
  <c r="G272" i="4"/>
  <c r="H272" i="4" s="1"/>
  <c r="F270" i="4"/>
  <c r="G270" i="4" s="1"/>
  <c r="H270" i="4" s="1"/>
  <c r="E270" i="4"/>
  <c r="D270" i="4"/>
  <c r="C270" i="4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F255" i="4"/>
  <c r="G255" i="4" s="1"/>
  <c r="H255" i="4" s="1"/>
  <c r="E255" i="4"/>
  <c r="D255" i="4"/>
  <c r="C255" i="4"/>
  <c r="F250" i="4"/>
  <c r="G250" i="4" s="1"/>
  <c r="H250" i="4" s="1"/>
  <c r="D250" i="4"/>
  <c r="C250" i="4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H240" i="4"/>
  <c r="G240" i="4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H232" i="4"/>
  <c r="G232" i="4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H208" i="4"/>
  <c r="G208" i="4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H200" i="4"/>
  <c r="G200" i="4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F176" i="4"/>
  <c r="G176" i="4" s="1"/>
  <c r="H176" i="4" s="1"/>
  <c r="E176" i="4"/>
  <c r="D176" i="4"/>
  <c r="C176" i="4"/>
  <c r="G173" i="4"/>
  <c r="H173" i="4" s="1"/>
  <c r="E173" i="4"/>
  <c r="D173" i="4"/>
  <c r="C173" i="4"/>
  <c r="G172" i="4"/>
  <c r="H172" i="4" s="1"/>
  <c r="G171" i="4"/>
  <c r="H171" i="4" s="1"/>
  <c r="G170" i="4"/>
  <c r="H170" i="4" s="1"/>
  <c r="G168" i="4"/>
  <c r="F168" i="4"/>
  <c r="E168" i="4"/>
  <c r="C168" i="4"/>
  <c r="H167" i="4"/>
  <c r="H168" i="4" s="1"/>
  <c r="G163" i="4"/>
  <c r="H163" i="4" s="1"/>
  <c r="D163" i="4"/>
  <c r="D168" i="4" s="1"/>
  <c r="C163" i="4"/>
  <c r="F160" i="4"/>
  <c r="E160" i="4"/>
  <c r="D160" i="4"/>
  <c r="C160" i="4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F149" i="4"/>
  <c r="E149" i="4"/>
  <c r="D149" i="4"/>
  <c r="C149" i="4"/>
  <c r="G148" i="4"/>
  <c r="G149" i="4" s="1"/>
  <c r="D145" i="4"/>
  <c r="C145" i="4"/>
  <c r="G144" i="4"/>
  <c r="H144" i="4" s="1"/>
  <c r="H143" i="4"/>
  <c r="G143" i="4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H131" i="4"/>
  <c r="G131" i="4"/>
  <c r="G130" i="4"/>
  <c r="H130" i="4" s="1"/>
  <c r="G129" i="4"/>
  <c r="H129" i="4" s="1"/>
  <c r="G128" i="4"/>
  <c r="H128" i="4" s="1"/>
  <c r="F126" i="4"/>
  <c r="E126" i="4"/>
  <c r="D126" i="4"/>
  <c r="C126" i="4"/>
  <c r="H125" i="4"/>
  <c r="G125" i="4"/>
  <c r="G124" i="4"/>
  <c r="G126" i="4" s="1"/>
  <c r="F122" i="4"/>
  <c r="E122" i="4"/>
  <c r="D122" i="4"/>
  <c r="C122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H102" i="4"/>
  <c r="G102" i="4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H90" i="4"/>
  <c r="G90" i="4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H59" i="4"/>
  <c r="G59" i="4"/>
  <c r="F59" i="4"/>
  <c r="E59" i="4"/>
  <c r="D59" i="4"/>
  <c r="C59" i="4"/>
  <c r="H47" i="4"/>
  <c r="G47" i="4"/>
  <c r="D47" i="4"/>
  <c r="C47" i="4"/>
  <c r="F39" i="4"/>
  <c r="F62" i="4" s="1"/>
  <c r="E39" i="4"/>
  <c r="E62" i="4" s="1"/>
  <c r="D39" i="4"/>
  <c r="D62" i="4" s="1"/>
  <c r="C39" i="4"/>
  <c r="C62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H27" i="4"/>
  <c r="G27" i="4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H20" i="4"/>
  <c r="G20" i="4"/>
  <c r="G19" i="4"/>
  <c r="H19" i="4" s="1"/>
  <c r="G18" i="4"/>
  <c r="H18" i="4" s="1"/>
  <c r="G17" i="4"/>
  <c r="H17" i="4" s="1"/>
  <c r="H16" i="4"/>
  <c r="G16" i="4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160" i="4" l="1"/>
  <c r="G351" i="4"/>
  <c r="E377" i="4"/>
  <c r="E423" i="4" s="1"/>
  <c r="H124" i="4"/>
  <c r="H126" i="4" s="1"/>
  <c r="H148" i="4"/>
  <c r="H149" i="4" s="1"/>
  <c r="H351" i="4"/>
  <c r="D377" i="4"/>
  <c r="D423" i="4" s="1"/>
  <c r="F377" i="4"/>
  <c r="F423" i="4" s="1"/>
  <c r="H160" i="4"/>
  <c r="H276" i="4"/>
  <c r="H122" i="4"/>
  <c r="H39" i="4"/>
  <c r="H62" i="4" s="1"/>
  <c r="C395" i="4"/>
  <c r="C423" i="4" s="1"/>
  <c r="G122" i="4"/>
  <c r="G276" i="4"/>
  <c r="G375" i="4"/>
  <c r="G39" i="4"/>
  <c r="G62" i="4" s="1"/>
  <c r="F121" i="1"/>
  <c r="E121" i="1"/>
  <c r="G377" i="4" l="1"/>
  <c r="G423" i="4" s="1"/>
  <c r="H375" i="4"/>
  <c r="H377" i="4" s="1"/>
  <c r="H423" i="4" s="1"/>
  <c r="F391" i="1"/>
  <c r="F386" i="1"/>
  <c r="F393" i="1" s="1"/>
  <c r="F380" i="1"/>
  <c r="E380" i="1"/>
  <c r="F373" i="1"/>
  <c r="F349" i="1"/>
  <c r="F316" i="1" l="1"/>
  <c r="F293" i="1"/>
  <c r="F289" i="1"/>
  <c r="F175" i="1"/>
  <c r="F172" i="1"/>
  <c r="F167" i="1"/>
  <c r="F159" i="1"/>
  <c r="F148" i="1"/>
  <c r="F125" i="1"/>
  <c r="F39" i="1"/>
  <c r="C59" i="1" l="1"/>
  <c r="D385" i="1"/>
  <c r="D373" i="1"/>
  <c r="D275" i="1"/>
  <c r="D167" i="1"/>
  <c r="D148" i="1"/>
  <c r="D47" i="1"/>
  <c r="D39" i="1" l="1"/>
  <c r="G289" i="1"/>
  <c r="F413" i="1" l="1"/>
  <c r="E413" i="1"/>
  <c r="F409" i="1"/>
  <c r="E409" i="1"/>
  <c r="F406" i="1"/>
  <c r="E406" i="1"/>
  <c r="I403" i="1"/>
  <c r="H403" i="1"/>
  <c r="G403" i="1"/>
  <c r="C403" i="1"/>
  <c r="I391" i="1"/>
  <c r="H391" i="1"/>
  <c r="G391" i="1"/>
  <c r="E391" i="1"/>
  <c r="D391" i="1"/>
  <c r="C391" i="1"/>
  <c r="E386" i="1"/>
  <c r="D386" i="1"/>
  <c r="C386" i="1"/>
  <c r="I380" i="1"/>
  <c r="H380" i="1"/>
  <c r="G380" i="1"/>
  <c r="D380" i="1"/>
  <c r="C380" i="1"/>
  <c r="E373" i="1"/>
  <c r="C373" i="1"/>
  <c r="E349" i="1"/>
  <c r="D349" i="1"/>
  <c r="C349" i="1"/>
  <c r="E316" i="1"/>
  <c r="D316" i="1"/>
  <c r="C316" i="1"/>
  <c r="I293" i="1"/>
  <c r="H293" i="1"/>
  <c r="G293" i="1"/>
  <c r="E293" i="1"/>
  <c r="D293" i="1"/>
  <c r="C293" i="1"/>
  <c r="I289" i="1"/>
  <c r="H289" i="1"/>
  <c r="E289" i="1"/>
  <c r="D289" i="1"/>
  <c r="C289" i="1"/>
  <c r="I275" i="1"/>
  <c r="H275" i="1"/>
  <c r="G275" i="1"/>
  <c r="F275" i="1"/>
  <c r="E275" i="1"/>
  <c r="C275" i="1"/>
  <c r="I269" i="1"/>
  <c r="H269" i="1"/>
  <c r="G269" i="1"/>
  <c r="F269" i="1"/>
  <c r="E269" i="1"/>
  <c r="D269" i="1"/>
  <c r="C269" i="1"/>
  <c r="I254" i="1"/>
  <c r="H254" i="1"/>
  <c r="G254" i="1"/>
  <c r="F254" i="1"/>
  <c r="E254" i="1"/>
  <c r="D254" i="1"/>
  <c r="C254" i="1"/>
  <c r="F249" i="1"/>
  <c r="E249" i="1"/>
  <c r="D249" i="1"/>
  <c r="C249" i="1"/>
  <c r="I175" i="1"/>
  <c r="H175" i="1"/>
  <c r="G175" i="1"/>
  <c r="E175" i="1"/>
  <c r="D175" i="1"/>
  <c r="C175" i="1"/>
  <c r="I172" i="1"/>
  <c r="H172" i="1"/>
  <c r="G172" i="1"/>
  <c r="E172" i="1"/>
  <c r="D172" i="1"/>
  <c r="C172" i="1"/>
  <c r="C167" i="1"/>
  <c r="E162" i="1"/>
  <c r="E167" i="1" s="1"/>
  <c r="D162" i="1"/>
  <c r="C162" i="1"/>
  <c r="I159" i="1"/>
  <c r="H159" i="1"/>
  <c r="G159" i="1"/>
  <c r="E159" i="1"/>
  <c r="D159" i="1"/>
  <c r="C159" i="1"/>
  <c r="I148" i="1"/>
  <c r="H148" i="1"/>
  <c r="G148" i="1"/>
  <c r="E148" i="1"/>
  <c r="C148" i="1"/>
  <c r="E144" i="1"/>
  <c r="D144" i="1"/>
  <c r="C144" i="1"/>
  <c r="I125" i="1"/>
  <c r="H125" i="1"/>
  <c r="G125" i="1"/>
  <c r="E125" i="1"/>
  <c r="D125" i="1"/>
  <c r="C125" i="1"/>
  <c r="I375" i="1"/>
  <c r="D121" i="1"/>
  <c r="C121" i="1"/>
  <c r="I59" i="1"/>
  <c r="H59" i="1"/>
  <c r="G59" i="1"/>
  <c r="E59" i="1"/>
  <c r="D59" i="1"/>
  <c r="I47" i="1"/>
  <c r="H47" i="1"/>
  <c r="E47" i="1"/>
  <c r="C47" i="1"/>
  <c r="I39" i="1"/>
  <c r="H39" i="1"/>
  <c r="G39" i="1"/>
  <c r="E39" i="1"/>
  <c r="C39" i="1"/>
  <c r="G375" i="1" l="1"/>
  <c r="H375" i="1"/>
  <c r="H421" i="1" s="1"/>
  <c r="H62" i="1"/>
  <c r="I393" i="1"/>
  <c r="I421" i="1" s="1"/>
  <c r="H393" i="1"/>
  <c r="E393" i="1"/>
  <c r="E421" i="1" s="1"/>
  <c r="G62" i="1"/>
  <c r="D62" i="1"/>
  <c r="C62" i="1"/>
  <c r="C393" i="1"/>
  <c r="E62" i="1"/>
  <c r="I62" i="1"/>
  <c r="D393" i="1"/>
  <c r="G393" i="1"/>
  <c r="G421" i="1" l="1"/>
  <c r="D421" i="1"/>
</calcChain>
</file>

<file path=xl/sharedStrings.xml><?xml version="1.0" encoding="utf-8"?>
<sst xmlns="http://schemas.openxmlformats.org/spreadsheetml/2006/main" count="1453" uniqueCount="519">
  <si>
    <t>OBEC Nižný Kručov, 093 01  Nižný Kručov</t>
  </si>
  <si>
    <t>Rozpočet na rok 2017</t>
  </si>
  <si>
    <t>Rozpočet na rok 2018</t>
  </si>
  <si>
    <t>Rozpočet na rok 2019</t>
  </si>
  <si>
    <t xml:space="preserve">Schválený </t>
  </si>
  <si>
    <t>Návrh</t>
  </si>
  <si>
    <t>1.rozpoč.op.</t>
  </si>
  <si>
    <t>111003      41</t>
  </si>
  <si>
    <t xml:space="preserve">Výnos dane z príjmov </t>
  </si>
  <si>
    <t>121001      41</t>
  </si>
  <si>
    <t xml:space="preserve">Daň z pozemkov </t>
  </si>
  <si>
    <t>121002      41</t>
  </si>
  <si>
    <t xml:space="preserve">Daň zo stavieb </t>
  </si>
  <si>
    <t>133001      41</t>
  </si>
  <si>
    <t>Daň za psa</t>
  </si>
  <si>
    <t>133012      41</t>
  </si>
  <si>
    <t>Za užívanie verejného priestranstva</t>
  </si>
  <si>
    <t>133013      41</t>
  </si>
  <si>
    <t>Daň za komunálne odpady</t>
  </si>
  <si>
    <t>160           41</t>
  </si>
  <si>
    <t>Sankcie uložené v daňovom konaní</t>
  </si>
  <si>
    <t>212002      41</t>
  </si>
  <si>
    <t>Príjmy z prenajatých pozemkov</t>
  </si>
  <si>
    <t>212003      41</t>
  </si>
  <si>
    <t>Príjmy z prenajatých budov</t>
  </si>
  <si>
    <t>212003      71</t>
  </si>
  <si>
    <t>Príjmy z prenajatých budov,priest.</t>
  </si>
  <si>
    <t>221004      41</t>
  </si>
  <si>
    <t>Poplatky správne</t>
  </si>
  <si>
    <t>223001     132</t>
  </si>
  <si>
    <t>Poplatky a platby z recyklač.fondu</t>
  </si>
  <si>
    <t>223001      41</t>
  </si>
  <si>
    <t xml:space="preserve">Poplatky a platby </t>
  </si>
  <si>
    <t>223002      41</t>
  </si>
  <si>
    <t>Poplatky a platby za materskú školu</t>
  </si>
  <si>
    <t>223003      41</t>
  </si>
  <si>
    <t>Poplatky a platby za stravné</t>
  </si>
  <si>
    <t>243           41</t>
  </si>
  <si>
    <t>Úroky z účtov</t>
  </si>
  <si>
    <t>292006      41</t>
  </si>
  <si>
    <t>Príjmy z náhrad z poistného</t>
  </si>
  <si>
    <t>292017      41</t>
  </si>
  <si>
    <t>Vratky</t>
  </si>
  <si>
    <t>292027      41</t>
  </si>
  <si>
    <t>Iné</t>
  </si>
  <si>
    <t xml:space="preserve">312001    111 </t>
  </si>
  <si>
    <t xml:space="preserve">Transfer zo ŠR </t>
  </si>
  <si>
    <t>312001   1AC1</t>
  </si>
  <si>
    <t>Transer 3.program.obdobie</t>
  </si>
  <si>
    <t>312001   1AC2</t>
  </si>
  <si>
    <t>Transer 3.program.obdobie-spoluf.</t>
  </si>
  <si>
    <t>312007     41</t>
  </si>
  <si>
    <t>Z rozpočtu obce</t>
  </si>
  <si>
    <t>312007     71</t>
  </si>
  <si>
    <t>312012   111</t>
  </si>
  <si>
    <t>Transfer na úhr.prenes.výkonu</t>
  </si>
  <si>
    <t xml:space="preserve"> časť I. bežný rozpočet</t>
  </si>
  <si>
    <t>233001     43</t>
  </si>
  <si>
    <t>Z predaja pozemkov</t>
  </si>
  <si>
    <t>322001   11K1</t>
  </si>
  <si>
    <t>Kapitálový transfer z PRV</t>
  </si>
  <si>
    <t>322001   11K2</t>
  </si>
  <si>
    <t>časť.I kapitálový rozpočet</t>
  </si>
  <si>
    <t>454001     46</t>
  </si>
  <si>
    <t>Prevod prostr.z peň.fondov</t>
  </si>
  <si>
    <t>453        131E</t>
  </si>
  <si>
    <t>Zost. pros.z predch. roka (kap.trans.)</t>
  </si>
  <si>
    <t>514001     71</t>
  </si>
  <si>
    <t>Krátkodobé-návratné fin.výpomoci</t>
  </si>
  <si>
    <t>Dlhodobé úvery</t>
  </si>
  <si>
    <t>časť I. finančné operácie</t>
  </si>
  <si>
    <t>CELKOM:</t>
  </si>
  <si>
    <t xml:space="preserve"> </t>
  </si>
  <si>
    <t>611           41</t>
  </si>
  <si>
    <t>Tarifný plat,os.plat,zakl.plat,funk.plat</t>
  </si>
  <si>
    <t>612001      41</t>
  </si>
  <si>
    <t>Osobný príplatok</t>
  </si>
  <si>
    <t>614          111</t>
  </si>
  <si>
    <t>Odmeny</t>
  </si>
  <si>
    <t>621           41</t>
  </si>
  <si>
    <t>Poistné do Všeobecnej zdravotnej poistovne</t>
  </si>
  <si>
    <t>623           41</t>
  </si>
  <si>
    <t>Poistné do ostat. zdravotných poisťovní</t>
  </si>
  <si>
    <t>625001      41</t>
  </si>
  <si>
    <t>Poistné na nemocenské poistenie</t>
  </si>
  <si>
    <t>625002      41</t>
  </si>
  <si>
    <t>Poistné na dôchodkové zabezpečenie</t>
  </si>
  <si>
    <t>625003      41</t>
  </si>
  <si>
    <t>Poistné na úrazové poistenie</t>
  </si>
  <si>
    <t>625004      41</t>
  </si>
  <si>
    <t>Poistné na invalidné poistnie</t>
  </si>
  <si>
    <t>625005      41</t>
  </si>
  <si>
    <t>Poistenie v nezamestnanosti</t>
  </si>
  <si>
    <t>625007      41</t>
  </si>
  <si>
    <t>Poistenie do rezervného fondu</t>
  </si>
  <si>
    <t>627           41</t>
  </si>
  <si>
    <t>Príspevok do doplnkových dôch.poist.</t>
  </si>
  <si>
    <t>631001      41</t>
  </si>
  <si>
    <t>Cestovné náhrady-tuzemské</t>
  </si>
  <si>
    <t>632001      41</t>
  </si>
  <si>
    <t>Energie - Plyn</t>
  </si>
  <si>
    <t>632003      41</t>
  </si>
  <si>
    <t>Poštovné a telekom.služby</t>
  </si>
  <si>
    <t>632004      41</t>
  </si>
  <si>
    <t>Komunikačná infraštruktúra</t>
  </si>
  <si>
    <t>633001      41</t>
  </si>
  <si>
    <t>Interiérové vybavenie</t>
  </si>
  <si>
    <t>633001      71</t>
  </si>
  <si>
    <t>633002      41</t>
  </si>
  <si>
    <t>Výpočtová technika</t>
  </si>
  <si>
    <t xml:space="preserve">633003      41 </t>
  </si>
  <si>
    <t>Telekomunikačná technika</t>
  </si>
  <si>
    <t>633004      41</t>
  </si>
  <si>
    <t>Prevádzkové stroje,prístroje</t>
  </si>
  <si>
    <t>633006     111</t>
  </si>
  <si>
    <t>Všeobecný materiál</t>
  </si>
  <si>
    <t>633006      41</t>
  </si>
  <si>
    <t>633009      41</t>
  </si>
  <si>
    <t>Knihy,časpisy,noviny</t>
  </si>
  <si>
    <t>633013      41</t>
  </si>
  <si>
    <t>Softver a licencie</t>
  </si>
  <si>
    <t>633016      41</t>
  </si>
  <si>
    <t>Reprezentačné</t>
  </si>
  <si>
    <t>633019      41</t>
  </si>
  <si>
    <t>634002      41</t>
  </si>
  <si>
    <t>Servis,údržba,</t>
  </si>
  <si>
    <t>634004     41</t>
  </si>
  <si>
    <t>Prepravné a nájom dopr.prostr.</t>
  </si>
  <si>
    <t>634005      41</t>
  </si>
  <si>
    <t>Karty,známky,poplatky</t>
  </si>
  <si>
    <t>635002   111</t>
  </si>
  <si>
    <t>Údržba výpočtovej techniky</t>
  </si>
  <si>
    <t>635002      41</t>
  </si>
  <si>
    <t>635004      41</t>
  </si>
  <si>
    <t>Údržba prevádzkových strojov</t>
  </si>
  <si>
    <t>635009     41</t>
  </si>
  <si>
    <t>Softvéru</t>
  </si>
  <si>
    <t>637001      41</t>
  </si>
  <si>
    <t>Školenia,kurzy,semináre,porady</t>
  </si>
  <si>
    <t>637003      41</t>
  </si>
  <si>
    <t>Propagácia,reklama a inzercia</t>
  </si>
  <si>
    <t>637004      41</t>
  </si>
  <si>
    <t>Všeobecné služby</t>
  </si>
  <si>
    <t>637005      41</t>
  </si>
  <si>
    <t>Špeciálne služby-právne služby</t>
  </si>
  <si>
    <t>637011      41</t>
  </si>
  <si>
    <t>Štúdie,expertízy,posudky</t>
  </si>
  <si>
    <t>637012      41</t>
  </si>
  <si>
    <t>Poplatky a odvody</t>
  </si>
  <si>
    <t>637014      41</t>
  </si>
  <si>
    <t>Stravovanie</t>
  </si>
  <si>
    <t>637015      41</t>
  </si>
  <si>
    <t>Poistenie budovy OcÚ</t>
  </si>
  <si>
    <t>637016      41</t>
  </si>
  <si>
    <t>Prídel do sociálneho fondu</t>
  </si>
  <si>
    <t>637026      41</t>
  </si>
  <si>
    <t>Odmeny a príspevky-poslanci OZ</t>
  </si>
  <si>
    <t>637027      41</t>
  </si>
  <si>
    <t>Odmeny na zákl.dohôd o VP</t>
  </si>
  <si>
    <t>637031      41</t>
  </si>
  <si>
    <t>Pokuty a penále</t>
  </si>
  <si>
    <t>641006      41</t>
  </si>
  <si>
    <t>Transfer na činnosť SOÚ</t>
  </si>
  <si>
    <t>641009      41</t>
  </si>
  <si>
    <t>Obci</t>
  </si>
  <si>
    <t>642006      41</t>
  </si>
  <si>
    <t>Na členské prípevky</t>
  </si>
  <si>
    <t>0111 Verejná správa</t>
  </si>
  <si>
    <t>Špeciálne služby-audit</t>
  </si>
  <si>
    <t>0112 Finančná a rozpočtová oblasť</t>
  </si>
  <si>
    <t>614           111</t>
  </si>
  <si>
    <t>621           111</t>
  </si>
  <si>
    <t xml:space="preserve">Poistné do VšZP </t>
  </si>
  <si>
    <t>623           111</t>
  </si>
  <si>
    <t>Poistné do ostatných ZP</t>
  </si>
  <si>
    <t>625001     111</t>
  </si>
  <si>
    <t>Poistné na NP</t>
  </si>
  <si>
    <t xml:space="preserve">625002      111        </t>
  </si>
  <si>
    <t xml:space="preserve">Poistné na SP </t>
  </si>
  <si>
    <t xml:space="preserve">625003     111 </t>
  </si>
  <si>
    <t>Poistné na UP</t>
  </si>
  <si>
    <t>625004   111</t>
  </si>
  <si>
    <t>Poistné  na IP</t>
  </si>
  <si>
    <t>625005    111</t>
  </si>
  <si>
    <t>Poistné na PvN</t>
  </si>
  <si>
    <t xml:space="preserve">625007   111  </t>
  </si>
  <si>
    <t>Poistné RFS</t>
  </si>
  <si>
    <t>631001   111</t>
  </si>
  <si>
    <t>Cestnovné náhrady</t>
  </si>
  <si>
    <t>632003   111</t>
  </si>
  <si>
    <t>Poštové a telekomunik.služby</t>
  </si>
  <si>
    <t>633006   111</t>
  </si>
  <si>
    <t xml:space="preserve">633016   111 </t>
  </si>
  <si>
    <t>637007   111</t>
  </si>
  <si>
    <t>Cestovné náhrady-cudzí</t>
  </si>
  <si>
    <t>637026   111</t>
  </si>
  <si>
    <t>Odmeny a príspevky</t>
  </si>
  <si>
    <t>637027   111</t>
  </si>
  <si>
    <t>Odmeny na základe dohôd VP</t>
  </si>
  <si>
    <t>0160 Všeobecné verejné služby</t>
  </si>
  <si>
    <t>651002      41</t>
  </si>
  <si>
    <t>Splácanie úrokov-banke (DS)</t>
  </si>
  <si>
    <t>0170 Transakcie verejného dlhu</t>
  </si>
  <si>
    <t>637027     111</t>
  </si>
  <si>
    <t>Odmeny na základe dohôd o vykonaní práce-CO</t>
  </si>
  <si>
    <t>627027       41</t>
  </si>
  <si>
    <t>Odmeny na základe dohôd o vyk</t>
  </si>
  <si>
    <t>0220 Civilná ochrana</t>
  </si>
  <si>
    <t>633004     41</t>
  </si>
  <si>
    <t>637004     41</t>
  </si>
  <si>
    <t>Špeciálne služby</t>
  </si>
  <si>
    <t>0435 Elektrická energia</t>
  </si>
  <si>
    <t>635007    41</t>
  </si>
  <si>
    <t>Geom.plán - chodníky</t>
  </si>
  <si>
    <t>637011    41</t>
  </si>
  <si>
    <t>Na projekty EÚ - chodníky</t>
  </si>
  <si>
    <t>0451 Cestná doprava</t>
  </si>
  <si>
    <t>637004    132</t>
  </si>
  <si>
    <t>Odvoz všetkých druhov odpadov</t>
  </si>
  <si>
    <t>637005     41</t>
  </si>
  <si>
    <t>0510 Nakladanie s odpadmi</t>
  </si>
  <si>
    <t>Všeobecné služby-čistenie kanálov</t>
  </si>
  <si>
    <t>0520 Nakladanie s odpad.vodami</t>
  </si>
  <si>
    <t xml:space="preserve">        </t>
  </si>
  <si>
    <t>611        111</t>
  </si>
  <si>
    <t>Tarifný plat-verejnoprospešné práce</t>
  </si>
  <si>
    <t>611        1AC1</t>
  </si>
  <si>
    <t>611        1AC2</t>
  </si>
  <si>
    <t>621        1AC1</t>
  </si>
  <si>
    <t>Poistné Všzp</t>
  </si>
  <si>
    <t>621        1AC2</t>
  </si>
  <si>
    <t>623        1AC1</t>
  </si>
  <si>
    <t>623        1AC2</t>
  </si>
  <si>
    <t>625001   1AC1</t>
  </si>
  <si>
    <t>Na nemocenské poistenie</t>
  </si>
  <si>
    <t>625001   1AC2</t>
  </si>
  <si>
    <t>625001     41</t>
  </si>
  <si>
    <t>625002   1AC1</t>
  </si>
  <si>
    <t>Na starobné poistenie</t>
  </si>
  <si>
    <t>625002   1AC2</t>
  </si>
  <si>
    <t>625002     41</t>
  </si>
  <si>
    <t>625003   1AC1</t>
  </si>
  <si>
    <t>Na úrazové poistenie</t>
  </si>
  <si>
    <t>625003   1AC2</t>
  </si>
  <si>
    <t>625003     41</t>
  </si>
  <si>
    <t>625004   1AC1</t>
  </si>
  <si>
    <t>Na invalidné poistenie</t>
  </si>
  <si>
    <t>625004   1AC2</t>
  </si>
  <si>
    <t>625004    41</t>
  </si>
  <si>
    <t>625005    1AC1</t>
  </si>
  <si>
    <t>Na PvN</t>
  </si>
  <si>
    <t>625005   1AC2</t>
  </si>
  <si>
    <t xml:space="preserve">625005    41  </t>
  </si>
  <si>
    <t>Na Pvn</t>
  </si>
  <si>
    <t>625007   1AC1</t>
  </si>
  <si>
    <t xml:space="preserve">Na poistenie do rezervného fondu </t>
  </si>
  <si>
    <t>625007   1AC2</t>
  </si>
  <si>
    <t>625007   41</t>
  </si>
  <si>
    <t>633004   111</t>
  </si>
  <si>
    <t>633004  1AC1</t>
  </si>
  <si>
    <t>633004  1AC2</t>
  </si>
  <si>
    <t>633004   41</t>
  </si>
  <si>
    <t>633006   41</t>
  </si>
  <si>
    <t>633010    111</t>
  </si>
  <si>
    <t>Pravovné odevy</t>
  </si>
  <si>
    <t>633010  1AC1</t>
  </si>
  <si>
    <t>Pracovné odevy (ESF)</t>
  </si>
  <si>
    <t>633010  1AC2</t>
  </si>
  <si>
    <t>Pracovné odevy (ŠR)</t>
  </si>
  <si>
    <t>633010     41</t>
  </si>
  <si>
    <t>Praovné odevy-vlastné zdroje</t>
  </si>
  <si>
    <t>633015   41</t>
  </si>
  <si>
    <t>Palivá ako zdroj energie</t>
  </si>
  <si>
    <t>634001   41</t>
  </si>
  <si>
    <t>Palivo,maziva,oleje,špec</t>
  </si>
  <si>
    <t>634002   41</t>
  </si>
  <si>
    <t>Servis,údržba,opravy</t>
  </si>
  <si>
    <t>637004    41</t>
  </si>
  <si>
    <t>Štúdie,expertízy</t>
  </si>
  <si>
    <t>637012    41</t>
  </si>
  <si>
    <t>637014   41</t>
  </si>
  <si>
    <t>637015   1AC1</t>
  </si>
  <si>
    <t>Poistné-aktivačná činnosť (ESF)</t>
  </si>
  <si>
    <t>637015   1AC2</t>
  </si>
  <si>
    <t>Poistné-aktivačná činnosť (ŠR)</t>
  </si>
  <si>
    <t>637015    41</t>
  </si>
  <si>
    <t>Poistné-vlastné zdroje</t>
  </si>
  <si>
    <t>637016    41</t>
  </si>
  <si>
    <t>637027    41</t>
  </si>
  <si>
    <t xml:space="preserve">Dohoda o vyk.práce </t>
  </si>
  <si>
    <t>0620 Rozvoj obci</t>
  </si>
  <si>
    <t>636001   41</t>
  </si>
  <si>
    <t>Budov,priestorov a objektov</t>
  </si>
  <si>
    <t>637005    41</t>
  </si>
  <si>
    <t>0630  Zásobovanie vodou</t>
  </si>
  <si>
    <t>621          41</t>
  </si>
  <si>
    <t>Poistné do VšZP</t>
  </si>
  <si>
    <t>625001    41</t>
  </si>
  <si>
    <t>625002    41</t>
  </si>
  <si>
    <t>Poistné na SP</t>
  </si>
  <si>
    <t>625003    41</t>
  </si>
  <si>
    <t>Poistné na IP</t>
  </si>
  <si>
    <t xml:space="preserve">625005   41 </t>
  </si>
  <si>
    <t>632001     41</t>
  </si>
  <si>
    <t>Elektrická energia-VO</t>
  </si>
  <si>
    <t>633006     41</t>
  </si>
  <si>
    <t>637002     41</t>
  </si>
  <si>
    <t>Konkurzy a súťaže</t>
  </si>
  <si>
    <t>637027   41</t>
  </si>
  <si>
    <t>Odmeny na základe dohody</t>
  </si>
  <si>
    <t>0640 Verejné osvetlenie</t>
  </si>
  <si>
    <t>633011     41</t>
  </si>
  <si>
    <t>Potraviny</t>
  </si>
  <si>
    <t>0810 Rekreačné a športové služby</t>
  </si>
  <si>
    <t>Poistné na VšZP</t>
  </si>
  <si>
    <t>625004   41</t>
  </si>
  <si>
    <t>633011   41</t>
  </si>
  <si>
    <t>634004   41</t>
  </si>
  <si>
    <t>Prepravné a nájom doprav.prostr.</t>
  </si>
  <si>
    <t>636002   41</t>
  </si>
  <si>
    <t>Prevádzkových strojov</t>
  </si>
  <si>
    <t>637002    41</t>
  </si>
  <si>
    <t>Konkurzy a súťaže-kult.akcie</t>
  </si>
  <si>
    <t>Dohody o VP</t>
  </si>
  <si>
    <t>0820 Kultúrne služby</t>
  </si>
  <si>
    <t>635004    41</t>
  </si>
  <si>
    <t>Rutinna a standardna údržba miestneho r.</t>
  </si>
  <si>
    <t>Poplatky,odvody - autorské</t>
  </si>
  <si>
    <t xml:space="preserve">0830 Vysielacie a vydavateľské </t>
  </si>
  <si>
    <t>623          41</t>
  </si>
  <si>
    <t>625004     41</t>
  </si>
  <si>
    <t>625005     41</t>
  </si>
  <si>
    <t>625007     41</t>
  </si>
  <si>
    <t>632002   41</t>
  </si>
  <si>
    <t>Vodné,stočné-dom smútku</t>
  </si>
  <si>
    <t>633001   41</t>
  </si>
  <si>
    <t>633003   41</t>
  </si>
  <si>
    <t>633003   71</t>
  </si>
  <si>
    <t>637004   41</t>
  </si>
  <si>
    <t>637005   41</t>
  </si>
  <si>
    <t>637011   41</t>
  </si>
  <si>
    <t>637015   41</t>
  </si>
  <si>
    <t>Poistné-dom smútku</t>
  </si>
  <si>
    <t xml:space="preserve">Odmeny na základe dohod </t>
  </si>
  <si>
    <t>0840 Náboženské a iné spol.služby</t>
  </si>
  <si>
    <t>611          41</t>
  </si>
  <si>
    <t>Tarif.plat - MŠ</t>
  </si>
  <si>
    <t>612001     111</t>
  </si>
  <si>
    <t>612001    41</t>
  </si>
  <si>
    <t>612002     41</t>
  </si>
  <si>
    <t>Príplatky - MŠ</t>
  </si>
  <si>
    <t xml:space="preserve">614          41 </t>
  </si>
  <si>
    <t>Poistné  do ostatných zdrav.poisť.-MŠ</t>
  </si>
  <si>
    <t>Poistné na DP</t>
  </si>
  <si>
    <t>Positné na invalidné poistenie</t>
  </si>
  <si>
    <t>Na poistné  v nezamestnanosti</t>
  </si>
  <si>
    <t>Na poistne do RF</t>
  </si>
  <si>
    <t>631001     41</t>
  </si>
  <si>
    <t>Cestovné náhrady</t>
  </si>
  <si>
    <t>Elektrická energia - MŠ</t>
  </si>
  <si>
    <t>633001     41</t>
  </si>
  <si>
    <t>632002     41</t>
  </si>
  <si>
    <t>Vodné,stočné</t>
  </si>
  <si>
    <t>Všeobecný materiál-MŠ</t>
  </si>
  <si>
    <t>633009     41</t>
  </si>
  <si>
    <t>Knihy,časopisy,noviny,učebnice</t>
  </si>
  <si>
    <t>Pracovné odvevy, obuv</t>
  </si>
  <si>
    <t>Prepravné</t>
  </si>
  <si>
    <t>637001     41</t>
  </si>
  <si>
    <t>Školenia,kurzy,semináre</t>
  </si>
  <si>
    <t>Všeobecné služby-CAS pre MŠ</t>
  </si>
  <si>
    <t>637012     41</t>
  </si>
  <si>
    <t>Poplatky,odvody</t>
  </si>
  <si>
    <t>637014     41</t>
  </si>
  <si>
    <t xml:space="preserve">637015    41 </t>
  </si>
  <si>
    <t>Poistné</t>
  </si>
  <si>
    <t>637016     41</t>
  </si>
  <si>
    <t>Prídel do sociálneho  fondu</t>
  </si>
  <si>
    <t>637027     41</t>
  </si>
  <si>
    <t>DoVP</t>
  </si>
  <si>
    <t>642014     41</t>
  </si>
  <si>
    <t>Služby</t>
  </si>
  <si>
    <t>09111 Predškolská výchova</t>
  </si>
  <si>
    <t>611             41</t>
  </si>
  <si>
    <t>Tarif.plat - ŠJ</t>
  </si>
  <si>
    <t>612001       41</t>
  </si>
  <si>
    <t xml:space="preserve">Poistné na NP </t>
  </si>
  <si>
    <t>Poistné na invalidné poistenie</t>
  </si>
  <si>
    <t>Na poistne do rezervného fondu</t>
  </si>
  <si>
    <t>Energie - elektrina,plyn</t>
  </si>
  <si>
    <t>Prevádzkové stroje,</t>
  </si>
  <si>
    <t>Pracovné odevy,obuv, potraviny</t>
  </si>
  <si>
    <t>Softvér</t>
  </si>
  <si>
    <t>Poplatky,odvody,dane - banke</t>
  </si>
  <si>
    <t>Odmeny DoVP</t>
  </si>
  <si>
    <t>641009     41</t>
  </si>
  <si>
    <t>služby nerozpočtované</t>
  </si>
  <si>
    <t>09601 Školské stravovanie</t>
  </si>
  <si>
    <t>časť I.  bežný rozpočet :</t>
  </si>
  <si>
    <t>713 005  11K1</t>
  </si>
  <si>
    <t>Nákup špeciálnych strojov,prístrojov</t>
  </si>
  <si>
    <t>713 005  11K2</t>
  </si>
  <si>
    <t>713 005  71</t>
  </si>
  <si>
    <t>711001   41</t>
  </si>
  <si>
    <t>Nákup pozemkov</t>
  </si>
  <si>
    <t>713005    46</t>
  </si>
  <si>
    <t>Špeciálne sroje,príst.,zariad.</t>
  </si>
  <si>
    <t>713005    131E</t>
  </si>
  <si>
    <t>716        41</t>
  </si>
  <si>
    <t>Prípravná a projektová dokumentácia</t>
  </si>
  <si>
    <t>716        46</t>
  </si>
  <si>
    <t>717002   71</t>
  </si>
  <si>
    <t>Rekonštrukcia a modernizácia</t>
  </si>
  <si>
    <t>časť I. kapitálový rozpočet :</t>
  </si>
  <si>
    <t>821005     41</t>
  </si>
  <si>
    <t>Z bankových úverov dlhodobých</t>
  </si>
  <si>
    <t>821005     71</t>
  </si>
  <si>
    <t>821006     71</t>
  </si>
  <si>
    <t>Z ostatných návratných fin.výpomocí</t>
  </si>
  <si>
    <t>Obci-neropoč. (dary DS)</t>
  </si>
  <si>
    <t>0840 Náboženské a iné spoloč.služby</t>
  </si>
  <si>
    <t>Jednotlivcom-nerozpoč.</t>
  </si>
  <si>
    <t>Potraviny-nerozpočtované</t>
  </si>
  <si>
    <t>časť II.finančné operácie,mimorozp.pohyby</t>
  </si>
  <si>
    <t>CELKOM</t>
  </si>
  <si>
    <t>Rozpočet na rok 2020</t>
  </si>
  <si>
    <t xml:space="preserve">637005  41 </t>
  </si>
  <si>
    <t>621        111</t>
  </si>
  <si>
    <t>625001    111</t>
  </si>
  <si>
    <t>625002    111</t>
  </si>
  <si>
    <t>625003    111</t>
  </si>
  <si>
    <t>625004    111</t>
  </si>
  <si>
    <t>625007     111</t>
  </si>
  <si>
    <t>Príjmy z dobropisov</t>
  </si>
  <si>
    <t>223003    71</t>
  </si>
  <si>
    <t>Za stravné -mimorozpočtové</t>
  </si>
  <si>
    <t>322001    111</t>
  </si>
  <si>
    <t>Kapitálový transfer-zo ŠR</t>
  </si>
  <si>
    <t>322001   11S1</t>
  </si>
  <si>
    <t>Zo štátneho rozpočtu</t>
  </si>
  <si>
    <t>322001   11S2</t>
  </si>
  <si>
    <t>453   46 R</t>
  </si>
  <si>
    <t>Zostato prost. z predch. rokov</t>
  </si>
  <si>
    <t>614           41</t>
  </si>
  <si>
    <t>637023    41</t>
  </si>
  <si>
    <t>Kolkove znamky</t>
  </si>
  <si>
    <t>637012       111</t>
  </si>
  <si>
    <t>634004    41</t>
  </si>
  <si>
    <t>Prepravné a nájom dopr.prostriedkov</t>
  </si>
  <si>
    <t>637002   41</t>
  </si>
  <si>
    <t>Konkurzy a súťaže -spracov.súťaž</t>
  </si>
  <si>
    <t>716       41</t>
  </si>
  <si>
    <t>Prípravná projekt.dokumentácia</t>
  </si>
  <si>
    <t>821005   11K1</t>
  </si>
  <si>
    <t xml:space="preserve">Skutočné </t>
  </si>
  <si>
    <t>plnenie</t>
  </si>
  <si>
    <t>Poplatky a platby</t>
  </si>
  <si>
    <t>Za stravné -nerozpočtované</t>
  </si>
  <si>
    <t>Iné-nerozpočtované</t>
  </si>
  <si>
    <t>Granty-nerozpočtované</t>
  </si>
  <si>
    <t>621             111</t>
  </si>
  <si>
    <t>625001       111</t>
  </si>
  <si>
    <t xml:space="preserve">625002       111    </t>
  </si>
  <si>
    <t>625003       111</t>
  </si>
  <si>
    <t>625004       111</t>
  </si>
  <si>
    <t>625005       111</t>
  </si>
  <si>
    <t xml:space="preserve">625007        111  </t>
  </si>
  <si>
    <t>111     642014</t>
  </si>
  <si>
    <t>Jednotlivcom nerozpočtované</t>
  </si>
  <si>
    <t>0620  642014</t>
  </si>
  <si>
    <t>Jednotlivcovi</t>
  </si>
  <si>
    <t>312001   11T1</t>
  </si>
  <si>
    <t>312001   11T2</t>
  </si>
  <si>
    <t xml:space="preserve">Transfer </t>
  </si>
  <si>
    <t>Transfer</t>
  </si>
  <si>
    <t>611        11T2</t>
  </si>
  <si>
    <t>611        11T1</t>
  </si>
  <si>
    <t>Tarifný plat-§50j</t>
  </si>
  <si>
    <t>621        11T1</t>
  </si>
  <si>
    <t>621        11T2</t>
  </si>
  <si>
    <t>Poistné §50j 85%</t>
  </si>
  <si>
    <t>Poistné § 50j 15%</t>
  </si>
  <si>
    <t>625001   11T1</t>
  </si>
  <si>
    <t>625001   11T2</t>
  </si>
  <si>
    <t>Na nemocenské poistenie §50j</t>
  </si>
  <si>
    <t>625002    11T1</t>
  </si>
  <si>
    <t>625002   11T2</t>
  </si>
  <si>
    <t>Na starobné poistenie §50j</t>
  </si>
  <si>
    <t>625003    11T1</t>
  </si>
  <si>
    <t>625003    11T2</t>
  </si>
  <si>
    <t>Na úrazové poistenie § 50j</t>
  </si>
  <si>
    <t>625004    11T1</t>
  </si>
  <si>
    <t>625004    11T2</t>
  </si>
  <si>
    <t>Na invalidné poistenie § 50j</t>
  </si>
  <si>
    <t>625004   11T2</t>
  </si>
  <si>
    <t>Na PvN §50j</t>
  </si>
  <si>
    <t>625007    11T2</t>
  </si>
  <si>
    <t>625007    11T1</t>
  </si>
  <si>
    <t>Na poistenie do RF §50j</t>
  </si>
  <si>
    <t xml:space="preserve">Obci-nerozpočtované  </t>
  </si>
  <si>
    <t>641009     41R</t>
  </si>
  <si>
    <t>CVČ</t>
  </si>
  <si>
    <t>0950- Vzdelávanie nedefinované</t>
  </si>
  <si>
    <t>Potraviny ŠJ</t>
  </si>
  <si>
    <t xml:space="preserve">632002      41 </t>
  </si>
  <si>
    <t xml:space="preserve">Energie - elektrina </t>
  </si>
  <si>
    <t>09601 Školské stravovanie-nerozp.</t>
  </si>
  <si>
    <t xml:space="preserve">          služby</t>
  </si>
  <si>
    <t>1.rozp. opatr.</t>
  </si>
  <si>
    <t>príjmová časť rozpočtu - Hlavné kategórie</t>
  </si>
  <si>
    <t>výdavková časť rozpočtu - Hlavné kategórie</t>
  </si>
  <si>
    <t>vyvesený 15.11.2017</t>
  </si>
  <si>
    <t xml:space="preserve">  Rozpočtu obce Nižný Kručov na rok 2018 </t>
  </si>
  <si>
    <t>Rozpočet na rok 2021</t>
  </si>
  <si>
    <t>Obci - CVČ</t>
  </si>
  <si>
    <t>632001   41</t>
  </si>
  <si>
    <t>Elektina dom smútku</t>
  </si>
  <si>
    <t>642012      41</t>
  </si>
  <si>
    <t>Na odstupné s odvodmi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</si>
</sst>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2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0" fontId="1" fillId="0" borderId="9" xfId="0" applyFont="1" applyFill="1" applyBorder="1"/>
    <xf numFmtId="3" fontId="1" fillId="0" borderId="10" xfId="0" applyNumberFormat="1" applyFont="1" applyBorder="1" applyAlignment="1">
      <alignment horizontal="left"/>
    </xf>
    <xf numFmtId="0" fontId="1" fillId="0" borderId="10" xfId="0" applyFont="1" applyFill="1" applyBorder="1"/>
    <xf numFmtId="0" fontId="1" fillId="0" borderId="13" xfId="0" applyFont="1" applyBorder="1"/>
    <xf numFmtId="3" fontId="1" fillId="0" borderId="2" xfId="0" applyNumberFormat="1" applyFont="1" applyBorder="1"/>
    <xf numFmtId="0" fontId="1" fillId="0" borderId="10" xfId="0" applyFont="1" applyBorder="1"/>
    <xf numFmtId="0" fontId="1" fillId="0" borderId="14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2" xfId="0" applyFont="1" applyFill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/>
    <xf numFmtId="0" fontId="1" fillId="0" borderId="1" xfId="0" applyFont="1" applyFill="1" applyBorder="1"/>
    <xf numFmtId="0" fontId="1" fillId="0" borderId="7" xfId="0" applyFont="1" applyFill="1" applyBorder="1"/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0" fontId="3" fillId="0" borderId="13" xfId="0" applyFont="1" applyBorder="1"/>
    <xf numFmtId="3" fontId="3" fillId="0" borderId="1" xfId="0" applyNumberFormat="1" applyFont="1" applyBorder="1"/>
    <xf numFmtId="3" fontId="1" fillId="0" borderId="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1" fillId="0" borderId="6" xfId="0" applyFont="1" applyFill="1" applyBorder="1"/>
    <xf numFmtId="0" fontId="3" fillId="0" borderId="10" xfId="0" applyFont="1" applyBorder="1"/>
    <xf numFmtId="0" fontId="1" fillId="0" borderId="8" xfId="0" applyFont="1" applyBorder="1" applyAlignment="1">
      <alignment horizontal="right"/>
    </xf>
    <xf numFmtId="0" fontId="3" fillId="0" borderId="9" xfId="0" applyFont="1" applyBorder="1"/>
    <xf numFmtId="0" fontId="1" fillId="0" borderId="1" xfId="0" applyFont="1" applyBorder="1" applyAlignment="1">
      <alignment horizontal="center"/>
    </xf>
    <xf numFmtId="3" fontId="3" fillId="0" borderId="7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9" xfId="0" applyNumberFormat="1" applyFont="1" applyBorder="1"/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1" fillId="0" borderId="9" xfId="0" applyFont="1" applyBorder="1" applyAlignment="1">
      <alignment horizontal="center"/>
    </xf>
    <xf numFmtId="0" fontId="3" fillId="0" borderId="6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0" xfId="0" applyFont="1" applyFill="1" applyBorder="1"/>
    <xf numFmtId="0" fontId="1" fillId="0" borderId="11" xfId="0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4" fontId="1" fillId="0" borderId="6" xfId="0" applyNumberFormat="1" applyFont="1" applyBorder="1" applyAlignment="1">
      <alignment horizontal="center"/>
    </xf>
    <xf numFmtId="3" fontId="1" fillId="0" borderId="10" xfId="0" applyNumberFormat="1" applyFont="1" applyBorder="1"/>
    <xf numFmtId="0" fontId="3" fillId="0" borderId="14" xfId="0" applyFont="1" applyBorder="1"/>
    <xf numFmtId="3" fontId="1" fillId="0" borderId="6" xfId="0" applyNumberFormat="1" applyFont="1" applyFill="1" applyBorder="1"/>
    <xf numFmtId="4" fontId="4" fillId="0" borderId="0" xfId="0" applyNumberFormat="1" applyFont="1"/>
    <xf numFmtId="4" fontId="1" fillId="0" borderId="8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1" xfId="0" applyNumberFormat="1" applyFont="1" applyBorder="1"/>
    <xf numFmtId="4" fontId="3" fillId="0" borderId="7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0" fontId="3" fillId="0" borderId="0" xfId="0" applyFont="1" applyBorder="1"/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2" fontId="1" fillId="0" borderId="1" xfId="0" applyNumberFormat="1" applyFont="1" applyBorder="1"/>
    <xf numFmtId="3" fontId="1" fillId="0" borderId="6" xfId="0" applyNumberFormat="1" applyFont="1" applyBorder="1" applyAlignment="1">
      <alignment horizontal="left"/>
    </xf>
    <xf numFmtId="0" fontId="3" fillId="0" borderId="5" xfId="0" applyFont="1" applyBorder="1"/>
    <xf numFmtId="3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7" xfId="0" applyFont="1" applyFill="1" applyBorder="1"/>
    <xf numFmtId="3" fontId="3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1" fillId="0" borderId="6" xfId="0" applyNumberFormat="1" applyFont="1" applyFill="1" applyBorder="1"/>
    <xf numFmtId="4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3" fillId="0" borderId="11" xfId="0" applyFont="1" applyBorder="1"/>
    <xf numFmtId="0" fontId="3" fillId="0" borderId="9" xfId="0" applyFont="1" applyFill="1" applyBorder="1"/>
    <xf numFmtId="0" fontId="3" fillId="0" borderId="13" xfId="0" applyFont="1" applyFill="1" applyBorder="1"/>
    <xf numFmtId="2" fontId="3" fillId="0" borderId="0" xfId="0" applyNumberFormat="1" applyFont="1" applyAlignment="1">
      <alignment horizontal="center"/>
    </xf>
    <xf numFmtId="3" fontId="1" fillId="0" borderId="5" xfId="0" applyNumberFormat="1" applyFont="1" applyBorder="1"/>
    <xf numFmtId="0" fontId="2" fillId="0" borderId="13" xfId="0" applyFont="1" applyBorder="1"/>
    <xf numFmtId="0" fontId="3" fillId="0" borderId="4" xfId="0" applyFont="1" applyBorder="1"/>
    <xf numFmtId="2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6" xfId="0" applyFont="1" applyFill="1" applyBorder="1"/>
    <xf numFmtId="2" fontId="1" fillId="0" borderId="11" xfId="0" applyNumberFormat="1" applyFont="1" applyBorder="1" applyAlignment="1">
      <alignment horizontal="right"/>
    </xf>
    <xf numFmtId="0" fontId="1" fillId="0" borderId="8" xfId="0" applyFont="1" applyFill="1" applyBorder="1"/>
    <xf numFmtId="0" fontId="1" fillId="0" borderId="12" xfId="0" applyFont="1" applyFill="1" applyBorder="1"/>
    <xf numFmtId="3" fontId="1" fillId="0" borderId="8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3" fillId="0" borderId="1" xfId="0" applyFont="1" applyFill="1" applyBorder="1"/>
    <xf numFmtId="0" fontId="1" fillId="0" borderId="12" xfId="0" applyFont="1" applyBorder="1" applyAlignment="1">
      <alignment horizontal="left"/>
    </xf>
    <xf numFmtId="3" fontId="1" fillId="0" borderId="7" xfId="0" applyNumberFormat="1" applyFont="1" applyFill="1" applyBorder="1"/>
    <xf numFmtId="2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1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8" xfId="0" applyFont="1" applyBorder="1"/>
    <xf numFmtId="4" fontId="1" fillId="0" borderId="2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/>
    <xf numFmtId="14" fontId="3" fillId="0" borderId="7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9" xfId="0" applyNumberFormat="1" applyFont="1" applyBorder="1"/>
    <xf numFmtId="2" fontId="1" fillId="0" borderId="0" xfId="0" applyNumberFormat="1" applyFont="1" applyBorder="1"/>
    <xf numFmtId="2" fontId="3" fillId="0" borderId="7" xfId="0" applyNumberFormat="1" applyFont="1" applyBorder="1"/>
    <xf numFmtId="2" fontId="1" fillId="0" borderId="0" xfId="0" applyNumberFormat="1" applyFont="1"/>
    <xf numFmtId="2" fontId="1" fillId="0" borderId="10" xfId="0" applyNumberFormat="1" applyFont="1" applyBorder="1"/>
    <xf numFmtId="2" fontId="1" fillId="0" borderId="13" xfId="0" applyNumberFormat="1" applyFont="1" applyBorder="1"/>
    <xf numFmtId="2" fontId="3" fillId="0" borderId="1" xfId="0" applyNumberFormat="1" applyFont="1" applyBorder="1"/>
    <xf numFmtId="2" fontId="1" fillId="0" borderId="5" xfId="0" applyNumberFormat="1" applyFont="1" applyBorder="1"/>
    <xf numFmtId="2" fontId="3" fillId="0" borderId="5" xfId="0" applyNumberFormat="1" applyFont="1" applyBorder="1"/>
    <xf numFmtId="2" fontId="1" fillId="0" borderId="11" xfId="0" applyNumberFormat="1" applyFont="1" applyBorder="1"/>
    <xf numFmtId="3" fontId="1" fillId="0" borderId="11" xfId="0" applyNumberFormat="1" applyFont="1" applyBorder="1"/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2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2" fillId="0" borderId="0" xfId="0" applyNumberFormat="1" applyFont="1"/>
    <xf numFmtId="3" fontId="1" fillId="0" borderId="5" xfId="0" applyNumberFormat="1" applyFont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2"/>
  <sheetViews>
    <sheetView workbookViewId="0">
      <selection activeCell="C126" sqref="C126"/>
    </sheetView>
  </sheetViews>
  <sheetFormatPr defaultColWidth="8.7109375" defaultRowHeight="11.1" customHeight="1" x14ac:dyDescent="0.2"/>
  <cols>
    <col min="1" max="1" width="12.5703125" style="8" customWidth="1"/>
    <col min="2" max="2" width="30.85546875" style="8" customWidth="1"/>
    <col min="3" max="3" width="10.5703125" style="8" customWidth="1"/>
    <col min="4" max="4" width="11.140625" style="8" customWidth="1"/>
    <col min="5" max="5" width="10.140625" style="8" customWidth="1"/>
    <col min="6" max="6" width="11.7109375" style="8" customWidth="1"/>
    <col min="7" max="7" width="17.85546875" style="8" customWidth="1"/>
    <col min="8" max="8" width="18.42578125" style="8" customWidth="1"/>
    <col min="9" max="9" width="18.140625" style="8" customWidth="1"/>
    <col min="10" max="16384" width="8.7109375" style="8"/>
  </cols>
  <sheetData>
    <row r="1" spans="1:9" ht="11.1" customHeight="1" x14ac:dyDescent="0.2">
      <c r="A1" s="5"/>
      <c r="B1" s="9" t="s">
        <v>0</v>
      </c>
      <c r="C1" s="112"/>
      <c r="D1" s="6"/>
      <c r="E1" s="5"/>
      <c r="F1" s="5"/>
      <c r="G1" s="7"/>
      <c r="H1" s="7"/>
      <c r="I1" s="7"/>
    </row>
    <row r="2" spans="1:9" ht="11.1" customHeight="1" x14ac:dyDescent="0.2">
      <c r="A2" s="5"/>
      <c r="B2" s="9"/>
      <c r="C2" s="112"/>
      <c r="D2" s="6"/>
      <c r="E2" s="5"/>
      <c r="F2" s="5"/>
      <c r="G2" s="7"/>
      <c r="H2" s="7"/>
      <c r="I2" s="7"/>
    </row>
    <row r="3" spans="1:9" ht="11.1" customHeight="1" x14ac:dyDescent="0.2">
      <c r="A3" s="5"/>
      <c r="B3" s="9" t="s">
        <v>512</v>
      </c>
      <c r="C3" s="112"/>
      <c r="D3" s="6"/>
      <c r="E3" s="5"/>
      <c r="F3" s="5"/>
      <c r="G3" s="7"/>
      <c r="H3" s="7"/>
      <c r="I3" s="7"/>
    </row>
    <row r="4" spans="1:9" ht="6.6" customHeight="1" x14ac:dyDescent="0.2">
      <c r="A4" s="5"/>
      <c r="B4" s="5"/>
      <c r="C4" s="6"/>
      <c r="D4" s="6"/>
      <c r="E4" s="5"/>
      <c r="F4" s="5"/>
      <c r="G4" s="7"/>
      <c r="H4" s="7"/>
      <c r="I4" s="7"/>
    </row>
    <row r="5" spans="1:9" ht="11.1" customHeight="1" x14ac:dyDescent="0.2">
      <c r="A5" s="9" t="s">
        <v>509</v>
      </c>
      <c r="B5" s="5"/>
      <c r="C5" s="6"/>
      <c r="D5" s="6"/>
      <c r="E5" s="5"/>
      <c r="F5" s="5"/>
      <c r="G5" s="7"/>
      <c r="H5" s="7"/>
      <c r="I5" s="7"/>
    </row>
    <row r="6" spans="1:9" ht="6.95" customHeight="1" x14ac:dyDescent="0.2">
      <c r="A6" s="5"/>
      <c r="B6" s="5"/>
      <c r="C6" s="6"/>
      <c r="D6" s="6"/>
      <c r="E6" s="5"/>
      <c r="F6" s="5"/>
      <c r="G6" s="7"/>
      <c r="H6" s="7"/>
      <c r="I6" s="7"/>
    </row>
    <row r="7" spans="1:9" ht="11.1" customHeight="1" x14ac:dyDescent="0.2">
      <c r="A7" s="45"/>
      <c r="B7" s="46"/>
      <c r="C7" s="118" t="s">
        <v>454</v>
      </c>
      <c r="D7" s="118" t="s">
        <v>454</v>
      </c>
      <c r="E7" s="131" t="s">
        <v>1</v>
      </c>
      <c r="F7" s="132"/>
      <c r="G7" s="133" t="s">
        <v>2</v>
      </c>
      <c r="H7" s="133" t="s">
        <v>3</v>
      </c>
      <c r="I7" s="134" t="s">
        <v>425</v>
      </c>
    </row>
    <row r="8" spans="1:9" ht="11.1" customHeight="1" x14ac:dyDescent="0.2">
      <c r="A8" s="58"/>
      <c r="B8" s="50"/>
      <c r="C8" s="135" t="s">
        <v>455</v>
      </c>
      <c r="D8" s="135" t="s">
        <v>455</v>
      </c>
      <c r="E8" s="136" t="s">
        <v>4</v>
      </c>
      <c r="F8" s="136" t="s">
        <v>508</v>
      </c>
      <c r="G8" s="136" t="s">
        <v>5</v>
      </c>
      <c r="H8" s="136" t="s">
        <v>5</v>
      </c>
      <c r="I8" s="136" t="s">
        <v>5</v>
      </c>
    </row>
    <row r="9" spans="1:9" ht="11.1" customHeight="1" x14ac:dyDescent="0.2">
      <c r="A9" s="58"/>
      <c r="B9" s="50"/>
      <c r="C9" s="137">
        <v>2015</v>
      </c>
      <c r="D9" s="137">
        <v>2016</v>
      </c>
      <c r="E9" s="150">
        <v>42997</v>
      </c>
      <c r="F9" s="149">
        <v>43042</v>
      </c>
      <c r="G9" s="139" t="s">
        <v>511</v>
      </c>
      <c r="H9" s="139"/>
      <c r="I9" s="139"/>
    </row>
    <row r="10" spans="1:9" ht="11.1" hidden="1" customHeight="1" x14ac:dyDescent="0.2">
      <c r="A10" s="11" t="s">
        <v>7</v>
      </c>
      <c r="B10" s="10" t="s">
        <v>8</v>
      </c>
      <c r="C10" s="70">
        <v>105417.86</v>
      </c>
      <c r="D10" s="69">
        <v>112302.09</v>
      </c>
      <c r="E10" s="17">
        <v>120000</v>
      </c>
      <c r="F10" s="16">
        <v>120000</v>
      </c>
      <c r="G10" s="16">
        <v>125500</v>
      </c>
      <c r="H10" s="16">
        <v>125500</v>
      </c>
      <c r="I10" s="16">
        <v>125500</v>
      </c>
    </row>
    <row r="11" spans="1:9" ht="11.1" hidden="1" customHeight="1" x14ac:dyDescent="0.2">
      <c r="A11" s="14" t="s">
        <v>9</v>
      </c>
      <c r="B11" s="1" t="s">
        <v>10</v>
      </c>
      <c r="C11" s="70">
        <v>6978.38</v>
      </c>
      <c r="D11" s="70">
        <v>7282.48</v>
      </c>
      <c r="E11" s="18">
        <v>7300</v>
      </c>
      <c r="F11" s="16">
        <v>7300</v>
      </c>
      <c r="G11" s="16">
        <v>7300</v>
      </c>
      <c r="H11" s="16">
        <v>7300</v>
      </c>
      <c r="I11" s="16">
        <v>7300</v>
      </c>
    </row>
    <row r="12" spans="1:9" ht="11.1" hidden="1" customHeight="1" x14ac:dyDescent="0.2">
      <c r="A12" s="14" t="s">
        <v>11</v>
      </c>
      <c r="B12" s="1" t="s">
        <v>12</v>
      </c>
      <c r="C12" s="70">
        <v>1207.83</v>
      </c>
      <c r="D12" s="70">
        <v>1233.95</v>
      </c>
      <c r="E12" s="18">
        <v>1300</v>
      </c>
      <c r="F12" s="16">
        <v>1300</v>
      </c>
      <c r="G12" s="16">
        <v>1300</v>
      </c>
      <c r="H12" s="16">
        <v>1300</v>
      </c>
      <c r="I12" s="16">
        <v>1300</v>
      </c>
    </row>
    <row r="13" spans="1:9" ht="11.1" hidden="1" customHeight="1" x14ac:dyDescent="0.2">
      <c r="A13" s="14" t="s">
        <v>13</v>
      </c>
      <c r="B13" s="1" t="s">
        <v>14</v>
      </c>
      <c r="C13" s="70">
        <v>245</v>
      </c>
      <c r="D13" s="70">
        <v>241.5</v>
      </c>
      <c r="E13" s="1">
        <v>250</v>
      </c>
      <c r="F13" s="19">
        <v>250</v>
      </c>
      <c r="G13" s="19">
        <v>250</v>
      </c>
      <c r="H13" s="19">
        <v>250</v>
      </c>
      <c r="I13" s="19">
        <v>250</v>
      </c>
    </row>
    <row r="14" spans="1:9" ht="11.1" hidden="1" customHeight="1" x14ac:dyDescent="0.2">
      <c r="A14" s="14" t="s">
        <v>15</v>
      </c>
      <c r="B14" s="1" t="s">
        <v>16</v>
      </c>
      <c r="C14" s="70"/>
      <c r="D14" s="70"/>
      <c r="E14" s="1"/>
      <c r="F14" s="19"/>
      <c r="G14" s="19"/>
      <c r="H14" s="19"/>
      <c r="I14" s="19"/>
    </row>
    <row r="15" spans="1:9" ht="11.1" hidden="1" customHeight="1" x14ac:dyDescent="0.2">
      <c r="A15" s="14" t="s">
        <v>17</v>
      </c>
      <c r="B15" s="1" t="s">
        <v>18</v>
      </c>
      <c r="C15" s="70">
        <v>4022.78</v>
      </c>
      <c r="D15" s="70">
        <v>3907.03</v>
      </c>
      <c r="E15" s="18">
        <v>4150</v>
      </c>
      <c r="F15" s="16">
        <v>4150</v>
      </c>
      <c r="G15" s="16">
        <v>4150</v>
      </c>
      <c r="H15" s="16">
        <v>4150</v>
      </c>
      <c r="I15" s="16">
        <v>4150</v>
      </c>
    </row>
    <row r="16" spans="1:9" ht="11.1" hidden="1" customHeight="1" x14ac:dyDescent="0.2">
      <c r="A16" s="14" t="s">
        <v>19</v>
      </c>
      <c r="B16" s="1" t="s">
        <v>20</v>
      </c>
      <c r="C16" s="70">
        <v>9.89</v>
      </c>
      <c r="D16" s="70">
        <v>10.039999999999999</v>
      </c>
      <c r="E16" s="18"/>
      <c r="F16" s="16"/>
      <c r="G16" s="16"/>
      <c r="H16" s="16"/>
      <c r="I16" s="16"/>
    </row>
    <row r="17" spans="1:9" ht="11.1" hidden="1" customHeight="1" x14ac:dyDescent="0.2">
      <c r="A17" s="14" t="s">
        <v>21</v>
      </c>
      <c r="B17" s="1" t="s">
        <v>22</v>
      </c>
      <c r="C17" s="70"/>
      <c r="D17" s="70">
        <v>10</v>
      </c>
      <c r="E17" s="1"/>
      <c r="F17" s="19"/>
      <c r="G17" s="19"/>
      <c r="H17" s="19"/>
      <c r="I17" s="19"/>
    </row>
    <row r="18" spans="1:9" ht="11.1" hidden="1" customHeight="1" x14ac:dyDescent="0.2">
      <c r="A18" s="14" t="s">
        <v>23</v>
      </c>
      <c r="B18" s="1" t="s">
        <v>24</v>
      </c>
      <c r="C18" s="70">
        <v>511</v>
      </c>
      <c r="D18" s="70">
        <v>831</v>
      </c>
      <c r="E18" s="1">
        <v>1000</v>
      </c>
      <c r="F18" s="19">
        <v>1000</v>
      </c>
      <c r="G18" s="19">
        <v>1000</v>
      </c>
      <c r="H18" s="19">
        <v>1000</v>
      </c>
      <c r="I18" s="19">
        <v>1000</v>
      </c>
    </row>
    <row r="19" spans="1:9" ht="11.1" hidden="1" customHeight="1" x14ac:dyDescent="0.2">
      <c r="A19" s="14" t="s">
        <v>25</v>
      </c>
      <c r="B19" s="1" t="s">
        <v>26</v>
      </c>
      <c r="C19" s="70">
        <v>5400</v>
      </c>
      <c r="D19" s="70"/>
      <c r="E19" s="1"/>
      <c r="F19" s="19"/>
      <c r="G19" s="19"/>
      <c r="H19" s="19"/>
      <c r="I19" s="19"/>
    </row>
    <row r="20" spans="1:9" ht="11.1" hidden="1" customHeight="1" x14ac:dyDescent="0.2">
      <c r="A20" s="14" t="s">
        <v>27</v>
      </c>
      <c r="B20" s="1" t="s">
        <v>28</v>
      </c>
      <c r="C20" s="70">
        <v>657</v>
      </c>
      <c r="D20" s="70">
        <v>216.57</v>
      </c>
      <c r="E20" s="1">
        <v>250</v>
      </c>
      <c r="F20" s="19">
        <v>480</v>
      </c>
      <c r="G20" s="19">
        <v>600</v>
      </c>
      <c r="H20" s="19">
        <v>600</v>
      </c>
      <c r="I20" s="19">
        <v>600</v>
      </c>
    </row>
    <row r="21" spans="1:9" ht="11.1" hidden="1" customHeight="1" x14ac:dyDescent="0.2">
      <c r="A21" s="14" t="s">
        <v>29</v>
      </c>
      <c r="B21" s="1" t="s">
        <v>30</v>
      </c>
      <c r="C21" s="70"/>
      <c r="D21" s="70">
        <v>1253</v>
      </c>
      <c r="E21" s="1">
        <v>1029</v>
      </c>
      <c r="F21" s="19">
        <v>50</v>
      </c>
      <c r="G21" s="19"/>
      <c r="H21" s="19"/>
      <c r="I21" s="19"/>
    </row>
    <row r="22" spans="1:9" ht="11.1" hidden="1" customHeight="1" x14ac:dyDescent="0.2">
      <c r="A22" s="14" t="s">
        <v>31</v>
      </c>
      <c r="B22" s="1" t="s">
        <v>32</v>
      </c>
      <c r="C22" s="70">
        <v>1228.8699999999999</v>
      </c>
      <c r="D22" s="70">
        <v>5201.6499999999996</v>
      </c>
      <c r="E22" s="1">
        <v>5000</v>
      </c>
      <c r="F22" s="19">
        <v>3000</v>
      </c>
      <c r="G22" s="19">
        <v>5000</v>
      </c>
      <c r="H22" s="19">
        <v>5000</v>
      </c>
      <c r="I22" s="19">
        <v>5000</v>
      </c>
    </row>
    <row r="23" spans="1:9" ht="11.1" hidden="1" customHeight="1" x14ac:dyDescent="0.2">
      <c r="A23" s="20" t="s">
        <v>33</v>
      </c>
      <c r="B23" s="1" t="s">
        <v>34</v>
      </c>
      <c r="C23" s="70">
        <v>520</v>
      </c>
      <c r="D23" s="70">
        <v>460</v>
      </c>
      <c r="E23" s="1">
        <v>500</v>
      </c>
      <c r="F23" s="19">
        <v>1000</v>
      </c>
      <c r="G23" s="19">
        <v>500</v>
      </c>
      <c r="H23" s="19">
        <v>500</v>
      </c>
      <c r="I23" s="19">
        <v>500</v>
      </c>
    </row>
    <row r="24" spans="1:9" ht="11.1" hidden="1" customHeight="1" x14ac:dyDescent="0.2">
      <c r="A24" s="20" t="s">
        <v>434</v>
      </c>
      <c r="B24" s="1" t="s">
        <v>435</v>
      </c>
      <c r="C24" s="70"/>
      <c r="D24" s="70">
        <v>4198.91</v>
      </c>
      <c r="E24" s="1"/>
      <c r="F24" s="19"/>
      <c r="G24" s="19"/>
      <c r="H24" s="19"/>
      <c r="I24" s="19"/>
    </row>
    <row r="25" spans="1:9" ht="11.1" hidden="1" customHeight="1" x14ac:dyDescent="0.2">
      <c r="A25" s="14" t="s">
        <v>35</v>
      </c>
      <c r="B25" s="1" t="s">
        <v>36</v>
      </c>
      <c r="C25" s="70">
        <v>117.98</v>
      </c>
      <c r="D25" s="70">
        <v>233.03</v>
      </c>
      <c r="E25" s="1">
        <v>500</v>
      </c>
      <c r="F25" s="19">
        <v>2500</v>
      </c>
      <c r="G25" s="19">
        <v>4000</v>
      </c>
      <c r="H25" s="19">
        <v>4000</v>
      </c>
      <c r="I25" s="19">
        <v>4000</v>
      </c>
    </row>
    <row r="26" spans="1:9" ht="11.1" hidden="1" customHeight="1" x14ac:dyDescent="0.2">
      <c r="A26" s="14" t="s">
        <v>37</v>
      </c>
      <c r="B26" s="1" t="s">
        <v>38</v>
      </c>
      <c r="C26" s="70">
        <v>0.16</v>
      </c>
      <c r="D26" s="70">
        <v>10.35</v>
      </c>
      <c r="E26" s="1"/>
      <c r="F26" s="19"/>
      <c r="G26" s="19"/>
      <c r="H26" s="19"/>
      <c r="I26" s="19"/>
    </row>
    <row r="27" spans="1:9" ht="11.1" hidden="1" customHeight="1" x14ac:dyDescent="0.2">
      <c r="A27" s="14" t="s">
        <v>39</v>
      </c>
      <c r="B27" s="1" t="s">
        <v>40</v>
      </c>
      <c r="C27" s="70"/>
      <c r="D27" s="70"/>
      <c r="E27" s="1"/>
      <c r="F27" s="19"/>
      <c r="G27" s="19"/>
      <c r="H27" s="19"/>
      <c r="I27" s="19"/>
    </row>
    <row r="28" spans="1:9" ht="11.1" hidden="1" customHeight="1" x14ac:dyDescent="0.2">
      <c r="A28" s="14">
        <v>292012</v>
      </c>
      <c r="B28" s="1" t="s">
        <v>433</v>
      </c>
      <c r="C28" s="70"/>
      <c r="D28" s="70">
        <v>33.68</v>
      </c>
      <c r="E28" s="1"/>
      <c r="F28" s="19">
        <v>1000</v>
      </c>
      <c r="G28" s="19"/>
      <c r="H28" s="19"/>
      <c r="I28" s="19"/>
    </row>
    <row r="29" spans="1:9" ht="11.1" hidden="1" customHeight="1" x14ac:dyDescent="0.2">
      <c r="A29" s="14" t="s">
        <v>41</v>
      </c>
      <c r="B29" s="1" t="s">
        <v>42</v>
      </c>
      <c r="C29" s="70">
        <v>78.400000000000006</v>
      </c>
      <c r="D29" s="70">
        <v>22.39</v>
      </c>
      <c r="E29" s="1"/>
      <c r="F29" s="19">
        <v>290</v>
      </c>
      <c r="G29" s="19"/>
      <c r="H29" s="19"/>
      <c r="I29" s="19"/>
    </row>
    <row r="30" spans="1:9" ht="11.1" hidden="1" customHeight="1" x14ac:dyDescent="0.2">
      <c r="A30" s="14" t="s">
        <v>43</v>
      </c>
      <c r="B30" s="1" t="s">
        <v>44</v>
      </c>
      <c r="C30" s="70"/>
      <c r="D30" s="70"/>
      <c r="E30" s="1"/>
      <c r="F30" s="19"/>
      <c r="G30" s="19"/>
      <c r="H30" s="19"/>
      <c r="I30" s="19"/>
    </row>
    <row r="31" spans="1:9" ht="11.1" hidden="1" customHeight="1" x14ac:dyDescent="0.2">
      <c r="A31" s="14" t="s">
        <v>45</v>
      </c>
      <c r="B31" s="1" t="s">
        <v>46</v>
      </c>
      <c r="C31" s="70">
        <v>947.74</v>
      </c>
      <c r="D31" s="70">
        <v>1741.47</v>
      </c>
      <c r="E31" s="1">
        <v>1600</v>
      </c>
      <c r="F31" s="19">
        <v>1600</v>
      </c>
      <c r="G31" s="19">
        <v>1600</v>
      </c>
      <c r="H31" s="19">
        <v>1600</v>
      </c>
      <c r="I31" s="19">
        <v>1600</v>
      </c>
    </row>
    <row r="32" spans="1:9" ht="11.1" hidden="1" customHeight="1" x14ac:dyDescent="0.2">
      <c r="A32" s="21" t="s">
        <v>47</v>
      </c>
      <c r="B32" s="1" t="s">
        <v>48</v>
      </c>
      <c r="C32" s="70">
        <v>4817.8</v>
      </c>
      <c r="D32" s="70">
        <v>2387.6</v>
      </c>
      <c r="E32" s="1">
        <v>1300</v>
      </c>
      <c r="F32" s="19">
        <v>1300</v>
      </c>
      <c r="G32" s="19">
        <v>3000</v>
      </c>
      <c r="H32" s="19">
        <v>3000</v>
      </c>
      <c r="I32" s="19">
        <v>3000</v>
      </c>
    </row>
    <row r="33" spans="1:9" ht="11.1" hidden="1" customHeight="1" x14ac:dyDescent="0.2">
      <c r="A33" s="21" t="s">
        <v>49</v>
      </c>
      <c r="B33" s="47" t="s">
        <v>50</v>
      </c>
      <c r="C33" s="70">
        <v>850.22</v>
      </c>
      <c r="D33" s="70">
        <v>421.4</v>
      </c>
      <c r="E33" s="1">
        <v>400</v>
      </c>
      <c r="F33" s="16">
        <v>400</v>
      </c>
      <c r="G33" s="16">
        <v>530</v>
      </c>
      <c r="H33" s="16">
        <v>530</v>
      </c>
      <c r="I33" s="16">
        <v>530</v>
      </c>
    </row>
    <row r="34" spans="1:9" ht="11.1" hidden="1" customHeight="1" x14ac:dyDescent="0.2">
      <c r="A34" s="21" t="s">
        <v>471</v>
      </c>
      <c r="B34" s="47" t="s">
        <v>473</v>
      </c>
      <c r="C34" s="70"/>
      <c r="D34" s="70"/>
      <c r="E34" s="1"/>
      <c r="F34" s="16">
        <v>2000</v>
      </c>
      <c r="G34" s="16"/>
      <c r="H34" s="16"/>
      <c r="I34" s="16"/>
    </row>
    <row r="35" spans="1:9" ht="11.1" hidden="1" customHeight="1" x14ac:dyDescent="0.2">
      <c r="A35" s="21" t="s">
        <v>472</v>
      </c>
      <c r="B35" s="47" t="s">
        <v>474</v>
      </c>
      <c r="C35" s="70"/>
      <c r="D35" s="70"/>
      <c r="E35" s="1"/>
      <c r="F35" s="16">
        <v>350</v>
      </c>
      <c r="G35" s="16"/>
      <c r="H35" s="16"/>
      <c r="I35" s="16"/>
    </row>
    <row r="36" spans="1:9" ht="11.1" hidden="1" customHeight="1" x14ac:dyDescent="0.2">
      <c r="A36" s="21" t="s">
        <v>51</v>
      </c>
      <c r="B36" s="47" t="s">
        <v>52</v>
      </c>
      <c r="C36" s="70">
        <v>5113</v>
      </c>
      <c r="D36" s="70"/>
      <c r="E36" s="1"/>
      <c r="F36" s="16"/>
      <c r="G36" s="16"/>
      <c r="H36" s="16"/>
      <c r="I36" s="16"/>
    </row>
    <row r="37" spans="1:9" ht="11.1" hidden="1" customHeight="1" x14ac:dyDescent="0.2">
      <c r="A37" s="21" t="s">
        <v>53</v>
      </c>
      <c r="B37" s="47" t="s">
        <v>52</v>
      </c>
      <c r="C37" s="70">
        <v>20</v>
      </c>
      <c r="D37" s="70"/>
      <c r="E37" s="1"/>
      <c r="F37" s="16"/>
      <c r="G37" s="16"/>
      <c r="H37" s="16"/>
      <c r="I37" s="16"/>
    </row>
    <row r="38" spans="1:9" ht="11.1" hidden="1" customHeight="1" x14ac:dyDescent="0.2">
      <c r="A38" s="23" t="s">
        <v>54</v>
      </c>
      <c r="B38" s="39" t="s">
        <v>55</v>
      </c>
      <c r="C38" s="70">
        <v>1014.25</v>
      </c>
      <c r="D38" s="70">
        <v>851.94</v>
      </c>
      <c r="E38" s="3">
        <v>690</v>
      </c>
      <c r="F38" s="16">
        <v>690</v>
      </c>
      <c r="G38" s="16">
        <v>700</v>
      </c>
      <c r="H38" s="16">
        <v>700</v>
      </c>
      <c r="I38" s="16">
        <v>700</v>
      </c>
    </row>
    <row r="39" spans="1:9" ht="11.1" customHeight="1" x14ac:dyDescent="0.2">
      <c r="A39" s="46" t="s">
        <v>56</v>
      </c>
      <c r="B39" s="42"/>
      <c r="C39" s="100">
        <f t="shared" ref="C39:I39" si="0">SUM(C10:C38)</f>
        <v>139158.16</v>
      </c>
      <c r="D39" s="71">
        <f t="shared" si="0"/>
        <v>142850.08000000002</v>
      </c>
      <c r="E39" s="17">
        <f t="shared" si="0"/>
        <v>145269</v>
      </c>
      <c r="F39" s="17">
        <f t="shared" si="0"/>
        <v>148660</v>
      </c>
      <c r="G39" s="26">
        <f t="shared" si="0"/>
        <v>155430</v>
      </c>
      <c r="H39" s="26">
        <f t="shared" si="0"/>
        <v>155430</v>
      </c>
      <c r="I39" s="17">
        <f t="shared" si="0"/>
        <v>155430</v>
      </c>
    </row>
    <row r="40" spans="1:9" ht="11.1" customHeight="1" x14ac:dyDescent="0.2">
      <c r="A40" s="27"/>
      <c r="B40" s="28"/>
      <c r="C40" s="29"/>
      <c r="D40" s="32"/>
      <c r="E40" s="1"/>
      <c r="F40" s="14"/>
      <c r="G40" s="14"/>
      <c r="H40" s="14"/>
      <c r="I40" s="1"/>
    </row>
    <row r="41" spans="1:9" ht="11.1" hidden="1" customHeight="1" x14ac:dyDescent="0.2">
      <c r="A41" s="10" t="s">
        <v>57</v>
      </c>
      <c r="B41" s="30" t="s">
        <v>58</v>
      </c>
      <c r="C41" s="10">
        <v>1</v>
      </c>
      <c r="D41" s="71"/>
      <c r="E41" s="11"/>
      <c r="F41" s="10"/>
      <c r="G41" s="10"/>
      <c r="H41" s="10"/>
      <c r="I41" s="10"/>
    </row>
    <row r="42" spans="1:9" ht="11.1" hidden="1" customHeight="1" x14ac:dyDescent="0.2">
      <c r="A42" s="1" t="s">
        <v>436</v>
      </c>
      <c r="B42" s="22" t="s">
        <v>437</v>
      </c>
      <c r="C42" s="1"/>
      <c r="D42" s="31">
        <v>11886.9</v>
      </c>
      <c r="E42" s="14"/>
      <c r="F42" s="1"/>
      <c r="G42" s="1"/>
      <c r="H42" s="1"/>
      <c r="I42" s="1"/>
    </row>
    <row r="43" spans="1:9" ht="11.1" hidden="1" customHeight="1" x14ac:dyDescent="0.2">
      <c r="A43" s="1" t="s">
        <v>59</v>
      </c>
      <c r="B43" s="22" t="s">
        <v>60</v>
      </c>
      <c r="C43" s="31">
        <v>59434.5</v>
      </c>
      <c r="D43" s="31"/>
      <c r="E43" s="14"/>
      <c r="F43" s="1"/>
      <c r="G43" s="1"/>
      <c r="H43" s="1"/>
      <c r="I43" s="1"/>
    </row>
    <row r="44" spans="1:9" ht="11.1" hidden="1" customHeight="1" x14ac:dyDescent="0.2">
      <c r="A44" s="1" t="s">
        <v>61</v>
      </c>
      <c r="B44" s="22" t="s">
        <v>60</v>
      </c>
      <c r="C44" s="31">
        <v>19811.5</v>
      </c>
      <c r="D44" s="31"/>
      <c r="E44" s="33"/>
      <c r="F44" s="1"/>
      <c r="G44" s="1"/>
      <c r="H44" s="1"/>
      <c r="I44" s="1"/>
    </row>
    <row r="45" spans="1:9" ht="11.1" hidden="1" customHeight="1" x14ac:dyDescent="0.2">
      <c r="A45" s="14" t="s">
        <v>438</v>
      </c>
      <c r="B45" s="61" t="s">
        <v>439</v>
      </c>
      <c r="C45" s="31"/>
      <c r="D45" s="70">
        <v>21469.29</v>
      </c>
      <c r="E45" s="14"/>
      <c r="F45" s="1"/>
      <c r="G45" s="1"/>
      <c r="H45" s="1"/>
      <c r="I45" s="1"/>
    </row>
    <row r="46" spans="1:9" ht="11.1" hidden="1" customHeight="1" x14ac:dyDescent="0.2">
      <c r="A46" s="14" t="s">
        <v>440</v>
      </c>
      <c r="B46" s="61" t="s">
        <v>439</v>
      </c>
      <c r="C46" s="32"/>
      <c r="D46" s="75">
        <v>2525.8000000000002</v>
      </c>
      <c r="E46" s="14"/>
      <c r="F46" s="1"/>
      <c r="G46" s="1"/>
      <c r="H46" s="1"/>
      <c r="I46" s="1"/>
    </row>
    <row r="47" spans="1:9" ht="11.1" customHeight="1" x14ac:dyDescent="0.2">
      <c r="A47" s="46" t="s">
        <v>62</v>
      </c>
      <c r="B47" s="111"/>
      <c r="C47" s="101">
        <f t="shared" ref="C47:I47" si="1">SUM(C41:C44)</f>
        <v>79247</v>
      </c>
      <c r="D47" s="70">
        <f>SUM(D41:D46)</f>
        <v>35881.990000000005</v>
      </c>
      <c r="E47" s="10">
        <f t="shared" si="1"/>
        <v>0</v>
      </c>
      <c r="F47" s="10">
        <v>0</v>
      </c>
      <c r="G47" s="143">
        <v>0</v>
      </c>
      <c r="H47" s="10">
        <f t="shared" si="1"/>
        <v>0</v>
      </c>
      <c r="I47" s="10">
        <f t="shared" si="1"/>
        <v>0</v>
      </c>
    </row>
    <row r="48" spans="1:9" ht="11.1" customHeight="1" x14ac:dyDescent="0.2">
      <c r="A48" s="14"/>
      <c r="B48" s="33"/>
      <c r="C48" s="15"/>
      <c r="D48" s="70"/>
      <c r="E48" s="1"/>
      <c r="F48" s="1"/>
      <c r="G48" s="1"/>
      <c r="H48" s="1"/>
      <c r="I48" s="19"/>
    </row>
    <row r="49" spans="1:9" ht="9" customHeight="1" x14ac:dyDescent="0.2">
      <c r="A49" s="14"/>
      <c r="B49" s="19"/>
      <c r="C49" s="15"/>
      <c r="D49" s="70"/>
      <c r="E49" s="19"/>
      <c r="F49" s="19"/>
      <c r="G49" s="19"/>
      <c r="H49" s="19"/>
      <c r="I49" s="19"/>
    </row>
    <row r="50" spans="1:9" ht="11.1" hidden="1" customHeight="1" x14ac:dyDescent="0.2">
      <c r="A50" s="34">
        <v>223001</v>
      </c>
      <c r="B50" s="62" t="s">
        <v>456</v>
      </c>
      <c r="C50" s="101">
        <v>5056.38</v>
      </c>
      <c r="D50" s="70"/>
      <c r="E50" s="1"/>
      <c r="F50" s="1"/>
      <c r="G50" s="1"/>
      <c r="H50" s="1"/>
      <c r="I50" s="62"/>
    </row>
    <row r="51" spans="1:9" ht="11.1" hidden="1" customHeight="1" x14ac:dyDescent="0.2">
      <c r="A51" s="35">
        <v>223003</v>
      </c>
      <c r="B51" s="19" t="s">
        <v>457</v>
      </c>
      <c r="C51" s="101">
        <v>6036.07</v>
      </c>
      <c r="D51" s="70"/>
      <c r="E51" s="1"/>
      <c r="F51" s="1"/>
      <c r="G51" s="19"/>
      <c r="H51" s="1"/>
      <c r="I51" s="19"/>
    </row>
    <row r="52" spans="1:9" ht="11.1" hidden="1" customHeight="1" x14ac:dyDescent="0.2">
      <c r="A52" s="35">
        <v>292027</v>
      </c>
      <c r="B52" s="19" t="s">
        <v>458</v>
      </c>
      <c r="C52" s="101">
        <v>348.2</v>
      </c>
      <c r="D52" s="70"/>
      <c r="E52" s="1"/>
      <c r="F52" s="1"/>
      <c r="G52" s="19"/>
      <c r="H52" s="1"/>
      <c r="I52" s="19"/>
    </row>
    <row r="53" spans="1:9" ht="11.1" hidden="1" customHeight="1" x14ac:dyDescent="0.2">
      <c r="A53" s="78">
        <v>311</v>
      </c>
      <c r="B53" s="1" t="s">
        <v>459</v>
      </c>
      <c r="C53" s="101">
        <v>30</v>
      </c>
      <c r="D53" s="70"/>
      <c r="E53" s="1"/>
      <c r="F53" s="1"/>
      <c r="G53" s="19"/>
      <c r="H53" s="1"/>
      <c r="I53" s="1"/>
    </row>
    <row r="54" spans="1:9" ht="11.1" hidden="1" customHeight="1" x14ac:dyDescent="0.2">
      <c r="A54" s="35" t="s">
        <v>63</v>
      </c>
      <c r="B54" s="47" t="s">
        <v>64</v>
      </c>
      <c r="C54" s="96">
        <v>1476.41</v>
      </c>
      <c r="D54" s="70"/>
      <c r="E54" s="1"/>
      <c r="F54" s="1"/>
      <c r="G54" s="1"/>
      <c r="H54" s="1"/>
      <c r="I54" s="1"/>
    </row>
    <row r="55" spans="1:9" ht="11.1" hidden="1" customHeight="1" x14ac:dyDescent="0.2">
      <c r="A55" s="35" t="s">
        <v>441</v>
      </c>
      <c r="B55" s="47" t="s">
        <v>442</v>
      </c>
      <c r="C55" s="31"/>
      <c r="D55" s="70">
        <v>2001.62</v>
      </c>
      <c r="E55" s="1"/>
      <c r="F55" s="1"/>
      <c r="G55" s="1"/>
      <c r="H55" s="1"/>
      <c r="I55" s="1"/>
    </row>
    <row r="56" spans="1:9" ht="11.1" hidden="1" customHeight="1" x14ac:dyDescent="0.2">
      <c r="A56" s="35" t="s">
        <v>65</v>
      </c>
      <c r="B56" s="47" t="s">
        <v>66</v>
      </c>
      <c r="C56" s="31">
        <v>2600</v>
      </c>
      <c r="D56" s="70"/>
      <c r="E56" s="1"/>
      <c r="F56" s="18"/>
      <c r="G56" s="18"/>
      <c r="H56" s="18"/>
      <c r="I56" s="18"/>
    </row>
    <row r="57" spans="1:9" ht="11.1" hidden="1" customHeight="1" x14ac:dyDescent="0.2">
      <c r="A57" s="35" t="s">
        <v>67</v>
      </c>
      <c r="B57" s="1" t="s">
        <v>68</v>
      </c>
      <c r="C57" s="31">
        <v>114475.89</v>
      </c>
      <c r="D57" s="70"/>
      <c r="E57" s="1"/>
      <c r="F57" s="18"/>
      <c r="G57" s="18"/>
      <c r="H57" s="18"/>
      <c r="I57" s="18"/>
    </row>
    <row r="58" spans="1:9" ht="11.1" hidden="1" customHeight="1" x14ac:dyDescent="0.2">
      <c r="A58" s="36">
        <v>513002</v>
      </c>
      <c r="B58" s="3" t="s">
        <v>69</v>
      </c>
      <c r="C58" s="31"/>
      <c r="D58" s="70"/>
      <c r="E58" s="1"/>
      <c r="F58" s="18"/>
      <c r="G58" s="18"/>
      <c r="H58" s="18"/>
      <c r="I58" s="37"/>
    </row>
    <row r="59" spans="1:9" ht="11.1" customHeight="1" x14ac:dyDescent="0.2">
      <c r="A59" s="110" t="s">
        <v>70</v>
      </c>
      <c r="B59" s="144"/>
      <c r="C59" s="101">
        <f>SUM(C50+C51+C52+C53+C54+C56+C57)</f>
        <v>130022.95</v>
      </c>
      <c r="D59" s="70">
        <f t="shared" ref="D59:I59" si="2">SUM(D54:D57)</f>
        <v>2001.62</v>
      </c>
      <c r="E59" s="16">
        <f t="shared" si="2"/>
        <v>0</v>
      </c>
      <c r="F59" s="16">
        <v>0</v>
      </c>
      <c r="G59" s="16">
        <f t="shared" si="2"/>
        <v>0</v>
      </c>
      <c r="H59" s="16">
        <f t="shared" si="2"/>
        <v>0</v>
      </c>
      <c r="I59" s="16">
        <f t="shared" si="2"/>
        <v>0</v>
      </c>
    </row>
    <row r="60" spans="1:9" ht="11.1" customHeight="1" x14ac:dyDescent="0.2">
      <c r="A60" s="24"/>
      <c r="B60" s="28"/>
      <c r="C60" s="29"/>
      <c r="D60" s="32"/>
      <c r="E60" s="3"/>
      <c r="F60" s="3"/>
      <c r="G60" s="3"/>
      <c r="H60" s="3"/>
      <c r="I60" s="3"/>
    </row>
    <row r="61" spans="1:9" ht="11.1" customHeight="1" x14ac:dyDescent="0.2">
      <c r="A61" s="38"/>
      <c r="B61" s="11"/>
      <c r="C61" s="15"/>
      <c r="D61" s="31"/>
      <c r="E61" s="10"/>
      <c r="F61" s="1"/>
      <c r="G61" s="1"/>
      <c r="H61" s="1"/>
      <c r="I61" s="1"/>
    </row>
    <row r="62" spans="1:9" ht="11.1" customHeight="1" x14ac:dyDescent="0.2">
      <c r="A62" s="89" t="s">
        <v>71</v>
      </c>
      <c r="B62" s="48"/>
      <c r="C62" s="55">
        <f>SUM(C39,C47,C59)</f>
        <v>348428.11</v>
      </c>
      <c r="D62" s="74">
        <f>SUM(D39,D47,D59)</f>
        <v>180733.69</v>
      </c>
      <c r="E62" s="52">
        <f>SUM(E39+E47+E59)</f>
        <v>145269</v>
      </c>
      <c r="F62" s="52">
        <v>148660</v>
      </c>
      <c r="G62" s="52">
        <f>SUM(G39+G49+G59)</f>
        <v>155430</v>
      </c>
      <c r="H62" s="52">
        <f>SUM(H39+H47+H59)</f>
        <v>155430</v>
      </c>
      <c r="I62" s="52">
        <f>SUM(I39+I47+I59)</f>
        <v>155430</v>
      </c>
    </row>
    <row r="63" spans="1:9" ht="11.1" customHeight="1" x14ac:dyDescent="0.2">
      <c r="A63" s="5"/>
      <c r="B63" s="5"/>
      <c r="C63" s="6"/>
      <c r="D63" s="72"/>
      <c r="E63" s="5"/>
      <c r="F63" s="5"/>
      <c r="G63" s="7"/>
      <c r="H63" s="7"/>
      <c r="I63" s="7"/>
    </row>
    <row r="64" spans="1:9" ht="11.1" customHeight="1" x14ac:dyDescent="0.2">
      <c r="A64" s="9" t="s">
        <v>510</v>
      </c>
      <c r="B64" s="5"/>
      <c r="C64" s="6"/>
      <c r="D64" s="72"/>
      <c r="E64" s="5"/>
      <c r="F64" s="5"/>
      <c r="G64" s="7"/>
      <c r="H64" s="7"/>
      <c r="I64" s="7"/>
    </row>
    <row r="65" spans="1:9" ht="11.1" customHeight="1" x14ac:dyDescent="0.2">
      <c r="A65" s="5"/>
      <c r="B65" s="5"/>
      <c r="C65" s="6"/>
      <c r="D65" s="72"/>
      <c r="E65" s="5" t="s">
        <v>72</v>
      </c>
      <c r="F65" s="5"/>
      <c r="G65" s="7"/>
      <c r="H65" s="7"/>
      <c r="I65" s="7"/>
    </row>
    <row r="66" spans="1:9" ht="11.1" customHeight="1" x14ac:dyDescent="0.2">
      <c r="A66" s="46"/>
      <c r="B66" s="46"/>
      <c r="C66" s="118" t="s">
        <v>454</v>
      </c>
      <c r="D66" s="140" t="s">
        <v>454</v>
      </c>
      <c r="E66" s="131" t="s">
        <v>1</v>
      </c>
      <c r="F66" s="132"/>
      <c r="G66" s="133" t="s">
        <v>2</v>
      </c>
      <c r="H66" s="133" t="s">
        <v>3</v>
      </c>
      <c r="I66" s="134" t="s">
        <v>425</v>
      </c>
    </row>
    <row r="67" spans="1:9" ht="11.1" customHeight="1" x14ac:dyDescent="0.2">
      <c r="A67" s="14"/>
      <c r="B67" s="1"/>
      <c r="C67" s="135" t="s">
        <v>455</v>
      </c>
      <c r="D67" s="141" t="s">
        <v>455</v>
      </c>
      <c r="E67" s="58" t="s">
        <v>4</v>
      </c>
      <c r="F67" s="58"/>
      <c r="G67" s="136" t="s">
        <v>5</v>
      </c>
      <c r="H67" s="136" t="s">
        <v>5</v>
      </c>
      <c r="I67" s="136" t="s">
        <v>5</v>
      </c>
    </row>
    <row r="68" spans="1:9" ht="11.1" customHeight="1" x14ac:dyDescent="0.2">
      <c r="A68" s="27"/>
      <c r="B68" s="3"/>
      <c r="C68" s="137">
        <v>2015</v>
      </c>
      <c r="D68" s="142">
        <v>2016</v>
      </c>
      <c r="E68" s="138"/>
      <c r="F68" s="56" t="s">
        <v>6</v>
      </c>
      <c r="G68" s="139"/>
      <c r="H68" s="139"/>
      <c r="I68" s="139"/>
    </row>
    <row r="69" spans="1:9" ht="11.1" hidden="1" customHeight="1" x14ac:dyDescent="0.2">
      <c r="A69" s="1" t="s">
        <v>73</v>
      </c>
      <c r="B69" s="5" t="s">
        <v>74</v>
      </c>
      <c r="C69" s="31">
        <v>23155.96</v>
      </c>
      <c r="D69" s="31">
        <v>25215.93</v>
      </c>
      <c r="E69" s="86">
        <v>24000</v>
      </c>
      <c r="F69" s="40">
        <v>30800</v>
      </c>
      <c r="G69" s="40">
        <v>28000</v>
      </c>
      <c r="H69" s="40">
        <v>28000</v>
      </c>
      <c r="I69" s="40">
        <v>28000</v>
      </c>
    </row>
    <row r="70" spans="1:9" ht="11.1" hidden="1" customHeight="1" x14ac:dyDescent="0.2">
      <c r="A70" s="35" t="s">
        <v>75</v>
      </c>
      <c r="B70" s="5" t="s">
        <v>76</v>
      </c>
      <c r="C70" s="31">
        <v>1491.97</v>
      </c>
      <c r="D70" s="31">
        <v>1451.65</v>
      </c>
      <c r="E70" s="1"/>
      <c r="F70" s="1">
        <v>1974</v>
      </c>
      <c r="G70" s="40">
        <v>4800</v>
      </c>
      <c r="H70" s="40">
        <v>4800</v>
      </c>
      <c r="I70" s="40">
        <v>4800</v>
      </c>
    </row>
    <row r="71" spans="1:9" ht="11.1" hidden="1" customHeight="1" x14ac:dyDescent="0.2">
      <c r="A71" s="35" t="s">
        <v>443</v>
      </c>
      <c r="B71" s="5" t="s">
        <v>78</v>
      </c>
      <c r="C71" s="31"/>
      <c r="D71" s="31">
        <v>100</v>
      </c>
      <c r="E71" s="1">
        <v>150</v>
      </c>
      <c r="F71" s="1">
        <v>140</v>
      </c>
      <c r="G71" s="40">
        <v>140</v>
      </c>
      <c r="H71" s="40">
        <v>140</v>
      </c>
      <c r="I71" s="40">
        <v>140</v>
      </c>
    </row>
    <row r="72" spans="1:9" ht="11.1" hidden="1" customHeight="1" x14ac:dyDescent="0.2">
      <c r="A72" s="35" t="s">
        <v>77</v>
      </c>
      <c r="B72" s="5" t="s">
        <v>78</v>
      </c>
      <c r="C72" s="31">
        <v>134.97</v>
      </c>
      <c r="D72" s="31">
        <v>150.06</v>
      </c>
      <c r="E72" s="1"/>
      <c r="F72" s="1"/>
      <c r="G72" s="88"/>
      <c r="H72" s="88"/>
      <c r="I72" s="88"/>
    </row>
    <row r="73" spans="1:9" ht="11.1" hidden="1" customHeight="1" x14ac:dyDescent="0.2">
      <c r="A73" s="1" t="s">
        <v>79</v>
      </c>
      <c r="B73" s="5" t="s">
        <v>80</v>
      </c>
      <c r="C73" s="31">
        <v>1029.93</v>
      </c>
      <c r="D73" s="31">
        <v>1112.97</v>
      </c>
      <c r="E73" s="1">
        <v>1030</v>
      </c>
      <c r="F73" s="1">
        <v>900</v>
      </c>
      <c r="G73" s="40">
        <v>900</v>
      </c>
      <c r="H73" s="40">
        <v>900</v>
      </c>
      <c r="I73" s="40">
        <v>900</v>
      </c>
    </row>
    <row r="74" spans="1:9" ht="11.1" hidden="1" customHeight="1" x14ac:dyDescent="0.2">
      <c r="A74" s="1" t="s">
        <v>81</v>
      </c>
      <c r="B74" s="5" t="s">
        <v>82</v>
      </c>
      <c r="C74" s="31">
        <v>1708.94</v>
      </c>
      <c r="D74" s="31">
        <v>1274.92</v>
      </c>
      <c r="E74" s="18">
        <v>1709</v>
      </c>
      <c r="F74" s="18">
        <v>2400</v>
      </c>
      <c r="G74" s="40">
        <v>2400</v>
      </c>
      <c r="H74" s="40">
        <v>2400</v>
      </c>
      <c r="I74" s="40">
        <v>2400</v>
      </c>
    </row>
    <row r="75" spans="1:9" ht="11.1" hidden="1" customHeight="1" x14ac:dyDescent="0.2">
      <c r="A75" s="1" t="s">
        <v>83</v>
      </c>
      <c r="B75" s="5" t="s">
        <v>84</v>
      </c>
      <c r="C75" s="31">
        <v>378.98</v>
      </c>
      <c r="D75" s="31">
        <v>343.22</v>
      </c>
      <c r="E75" s="1">
        <v>379</v>
      </c>
      <c r="F75" s="1">
        <v>460</v>
      </c>
      <c r="G75" s="88">
        <v>460</v>
      </c>
      <c r="H75" s="88">
        <v>460</v>
      </c>
      <c r="I75" s="88">
        <v>460</v>
      </c>
    </row>
    <row r="76" spans="1:9" ht="11.1" hidden="1" customHeight="1" x14ac:dyDescent="0.2">
      <c r="A76" s="1" t="s">
        <v>85</v>
      </c>
      <c r="B76" s="5" t="s">
        <v>86</v>
      </c>
      <c r="C76" s="31">
        <v>3827.59</v>
      </c>
      <c r="D76" s="31">
        <v>3520.87</v>
      </c>
      <c r="E76" s="18">
        <v>3828</v>
      </c>
      <c r="F76" s="18">
        <v>4600</v>
      </c>
      <c r="G76" s="40">
        <v>4600</v>
      </c>
      <c r="H76" s="40">
        <v>4600</v>
      </c>
      <c r="I76" s="40">
        <v>4600</v>
      </c>
    </row>
    <row r="77" spans="1:9" ht="11.1" hidden="1" customHeight="1" x14ac:dyDescent="0.2">
      <c r="A77" s="1" t="s">
        <v>87</v>
      </c>
      <c r="B77" s="5" t="s">
        <v>88</v>
      </c>
      <c r="C77" s="31">
        <v>218.58</v>
      </c>
      <c r="D77" s="31">
        <v>200.91</v>
      </c>
      <c r="E77" s="1">
        <v>219</v>
      </c>
      <c r="F77" s="1">
        <v>270</v>
      </c>
      <c r="G77" s="88">
        <v>270</v>
      </c>
      <c r="H77" s="88">
        <v>270</v>
      </c>
      <c r="I77" s="88">
        <v>270</v>
      </c>
    </row>
    <row r="78" spans="1:9" ht="11.1" hidden="1" customHeight="1" x14ac:dyDescent="0.2">
      <c r="A78" s="1" t="s">
        <v>89</v>
      </c>
      <c r="B78" s="5" t="s">
        <v>90</v>
      </c>
      <c r="C78" s="31">
        <v>812.34</v>
      </c>
      <c r="D78" s="31">
        <v>746.55</v>
      </c>
      <c r="E78" s="1">
        <v>812</v>
      </c>
      <c r="F78" s="1">
        <v>990</v>
      </c>
      <c r="G78" s="88">
        <v>990</v>
      </c>
      <c r="H78" s="88">
        <v>990</v>
      </c>
      <c r="I78" s="88">
        <v>990</v>
      </c>
    </row>
    <row r="79" spans="1:9" ht="11.1" hidden="1" customHeight="1" x14ac:dyDescent="0.2">
      <c r="A79" s="1" t="s">
        <v>91</v>
      </c>
      <c r="B79" s="5" t="s">
        <v>92</v>
      </c>
      <c r="C79" s="31">
        <v>270.69</v>
      </c>
      <c r="D79" s="31">
        <v>245.2</v>
      </c>
      <c r="E79" s="1">
        <v>271</v>
      </c>
      <c r="F79" s="1">
        <v>330</v>
      </c>
      <c r="G79" s="88">
        <v>330</v>
      </c>
      <c r="H79" s="88">
        <v>330</v>
      </c>
      <c r="I79" s="88">
        <v>330</v>
      </c>
    </row>
    <row r="80" spans="1:9" ht="11.1" hidden="1" customHeight="1" x14ac:dyDescent="0.2">
      <c r="A80" s="1" t="s">
        <v>93</v>
      </c>
      <c r="B80" s="5" t="s">
        <v>94</v>
      </c>
      <c r="C80" s="31">
        <v>1298.54</v>
      </c>
      <c r="D80" s="31">
        <v>1194.3699999999999</v>
      </c>
      <c r="E80" s="18">
        <v>1299</v>
      </c>
      <c r="F80" s="18">
        <v>1700</v>
      </c>
      <c r="G80" s="40">
        <v>1700</v>
      </c>
      <c r="H80" s="40">
        <v>1700</v>
      </c>
      <c r="I80" s="40">
        <v>1700</v>
      </c>
    </row>
    <row r="81" spans="1:9" ht="11.1" hidden="1" customHeight="1" x14ac:dyDescent="0.2">
      <c r="A81" s="1" t="s">
        <v>95</v>
      </c>
      <c r="B81" s="5" t="s">
        <v>96</v>
      </c>
      <c r="C81" s="31">
        <v>596.95000000000005</v>
      </c>
      <c r="D81" s="31">
        <v>319.19</v>
      </c>
      <c r="E81" s="1">
        <v>597</v>
      </c>
      <c r="F81" s="1"/>
      <c r="G81" s="88"/>
      <c r="H81" s="88"/>
      <c r="I81" s="88"/>
    </row>
    <row r="82" spans="1:9" ht="11.1" hidden="1" customHeight="1" x14ac:dyDescent="0.2">
      <c r="A82" s="1" t="s">
        <v>97</v>
      </c>
      <c r="B82" s="5" t="s">
        <v>98</v>
      </c>
      <c r="C82" s="31">
        <v>3389.52</v>
      </c>
      <c r="D82" s="31">
        <v>3060.6</v>
      </c>
      <c r="E82" s="18">
        <v>500</v>
      </c>
      <c r="F82" s="18">
        <v>3000</v>
      </c>
      <c r="G82" s="40">
        <v>3000</v>
      </c>
      <c r="H82" s="40">
        <v>3000</v>
      </c>
      <c r="I82" s="40">
        <v>3000</v>
      </c>
    </row>
    <row r="83" spans="1:9" ht="11.1" hidden="1" customHeight="1" x14ac:dyDescent="0.2">
      <c r="A83" s="1" t="s">
        <v>99</v>
      </c>
      <c r="B83" s="5" t="s">
        <v>100</v>
      </c>
      <c r="C83" s="31">
        <v>1380.16</v>
      </c>
      <c r="D83" s="31">
        <v>2232.7600000000002</v>
      </c>
      <c r="E83" s="18">
        <v>1677</v>
      </c>
      <c r="F83" s="18">
        <v>1450</v>
      </c>
      <c r="G83" s="40">
        <v>2000</v>
      </c>
      <c r="H83" s="40">
        <v>2000</v>
      </c>
      <c r="I83" s="40">
        <v>2000</v>
      </c>
    </row>
    <row r="84" spans="1:9" ht="11.1" hidden="1" customHeight="1" x14ac:dyDescent="0.2">
      <c r="A84" s="1" t="s">
        <v>504</v>
      </c>
      <c r="B84" s="5" t="s">
        <v>505</v>
      </c>
      <c r="C84" s="31"/>
      <c r="D84" s="31"/>
      <c r="E84" s="18"/>
      <c r="F84" s="18"/>
      <c r="G84" s="40">
        <v>1500</v>
      </c>
      <c r="H84" s="40">
        <v>1500</v>
      </c>
      <c r="I84" s="40">
        <v>1500</v>
      </c>
    </row>
    <row r="85" spans="1:9" ht="11.1" hidden="1" customHeight="1" x14ac:dyDescent="0.2">
      <c r="A85" s="1" t="s">
        <v>101</v>
      </c>
      <c r="B85" s="5" t="s">
        <v>102</v>
      </c>
      <c r="C85" s="31">
        <v>1874.86</v>
      </c>
      <c r="D85" s="31">
        <v>1666.6</v>
      </c>
      <c r="E85" s="18">
        <v>1400</v>
      </c>
      <c r="F85" s="18">
        <v>1600</v>
      </c>
      <c r="G85" s="40">
        <v>1600</v>
      </c>
      <c r="H85" s="40">
        <v>1600</v>
      </c>
      <c r="I85" s="40">
        <v>1600</v>
      </c>
    </row>
    <row r="86" spans="1:9" ht="11.1" hidden="1" customHeight="1" x14ac:dyDescent="0.2">
      <c r="A86" s="1" t="s">
        <v>103</v>
      </c>
      <c r="B86" s="5" t="s">
        <v>104</v>
      </c>
      <c r="C86" s="31">
        <v>143</v>
      </c>
      <c r="D86" s="31"/>
      <c r="E86" s="18"/>
      <c r="F86" s="18"/>
      <c r="G86" s="40"/>
      <c r="H86" s="40"/>
      <c r="I86" s="40"/>
    </row>
    <row r="87" spans="1:9" ht="11.1" hidden="1" customHeight="1" x14ac:dyDescent="0.2">
      <c r="A87" s="1" t="s">
        <v>105</v>
      </c>
      <c r="B87" s="5" t="s">
        <v>106</v>
      </c>
      <c r="C87" s="31"/>
      <c r="D87" s="31"/>
      <c r="E87" s="1"/>
      <c r="F87" s="1"/>
      <c r="G87" s="88"/>
      <c r="H87" s="88"/>
      <c r="I87" s="88"/>
    </row>
    <row r="88" spans="1:9" ht="11.1" hidden="1" customHeight="1" x14ac:dyDescent="0.2">
      <c r="A88" s="1" t="s">
        <v>107</v>
      </c>
      <c r="B88" s="5" t="s">
        <v>106</v>
      </c>
      <c r="C88" s="31"/>
      <c r="D88" s="31"/>
      <c r="E88" s="1"/>
      <c r="F88" s="1"/>
      <c r="G88" s="88"/>
      <c r="H88" s="88"/>
      <c r="I88" s="88"/>
    </row>
    <row r="89" spans="1:9" ht="11.1" hidden="1" customHeight="1" x14ac:dyDescent="0.2">
      <c r="A89" s="1" t="s">
        <v>108</v>
      </c>
      <c r="B89" s="5" t="s">
        <v>109</v>
      </c>
      <c r="C89" s="31">
        <v>0</v>
      </c>
      <c r="D89" s="31"/>
      <c r="E89" s="1">
        <v>300</v>
      </c>
      <c r="F89" s="1"/>
      <c r="G89" s="88"/>
      <c r="H89" s="88"/>
      <c r="I89" s="88"/>
    </row>
    <row r="90" spans="1:9" ht="11.1" hidden="1" customHeight="1" x14ac:dyDescent="0.2">
      <c r="A90" s="1" t="s">
        <v>110</v>
      </c>
      <c r="B90" s="5" t="s">
        <v>111</v>
      </c>
      <c r="C90" s="31"/>
      <c r="D90" s="31">
        <v>44.1</v>
      </c>
      <c r="E90" s="1">
        <v>44</v>
      </c>
      <c r="F90" s="1"/>
      <c r="G90" s="88"/>
      <c r="H90" s="88"/>
      <c r="I90" s="88"/>
    </row>
    <row r="91" spans="1:9" ht="11.1" hidden="1" customHeight="1" x14ac:dyDescent="0.2">
      <c r="A91" s="1" t="s">
        <v>112</v>
      </c>
      <c r="B91" s="5" t="s">
        <v>113</v>
      </c>
      <c r="C91" s="31"/>
      <c r="D91" s="31"/>
      <c r="E91" s="1"/>
      <c r="F91" s="1"/>
      <c r="G91" s="88"/>
      <c r="H91" s="88"/>
      <c r="I91" s="88"/>
    </row>
    <row r="92" spans="1:9" ht="11.1" hidden="1" customHeight="1" x14ac:dyDescent="0.2">
      <c r="A92" s="1" t="s">
        <v>114</v>
      </c>
      <c r="B92" s="5" t="s">
        <v>115</v>
      </c>
      <c r="C92" s="31">
        <v>38.28</v>
      </c>
      <c r="D92" s="31"/>
      <c r="E92" s="1"/>
      <c r="F92" s="1"/>
      <c r="G92" s="88"/>
      <c r="H92" s="88"/>
      <c r="I92" s="88"/>
    </row>
    <row r="93" spans="1:9" ht="11.1" hidden="1" customHeight="1" x14ac:dyDescent="0.2">
      <c r="A93" s="1" t="s">
        <v>116</v>
      </c>
      <c r="B93" s="5" t="s">
        <v>115</v>
      </c>
      <c r="C93" s="31">
        <v>1242.53</v>
      </c>
      <c r="D93" s="31">
        <v>470.03</v>
      </c>
      <c r="E93" s="18">
        <v>1000</v>
      </c>
      <c r="F93" s="18">
        <v>1000</v>
      </c>
      <c r="G93" s="40">
        <v>1500</v>
      </c>
      <c r="H93" s="40">
        <v>1500</v>
      </c>
      <c r="I93" s="40">
        <v>1500</v>
      </c>
    </row>
    <row r="94" spans="1:9" ht="11.1" hidden="1" customHeight="1" x14ac:dyDescent="0.2">
      <c r="A94" s="1" t="s">
        <v>117</v>
      </c>
      <c r="B94" s="5" t="s">
        <v>118</v>
      </c>
      <c r="C94" s="31">
        <v>78</v>
      </c>
      <c r="D94" s="31">
        <v>202.6</v>
      </c>
      <c r="E94" s="1">
        <v>130</v>
      </c>
      <c r="F94" s="1">
        <v>130</v>
      </c>
      <c r="G94" s="88">
        <v>130</v>
      </c>
      <c r="H94" s="88">
        <v>130</v>
      </c>
      <c r="I94" s="88">
        <v>130</v>
      </c>
    </row>
    <row r="95" spans="1:9" ht="11.1" hidden="1" customHeight="1" x14ac:dyDescent="0.2">
      <c r="A95" s="1" t="s">
        <v>119</v>
      </c>
      <c r="B95" s="5" t="s">
        <v>120</v>
      </c>
      <c r="C95" s="31">
        <v>103.2</v>
      </c>
      <c r="D95" s="31">
        <v>55.37</v>
      </c>
      <c r="E95" s="1">
        <v>160</v>
      </c>
      <c r="F95" s="1">
        <v>160</v>
      </c>
      <c r="G95" s="88">
        <v>160</v>
      </c>
      <c r="H95" s="88">
        <v>160</v>
      </c>
      <c r="I95" s="88">
        <v>160</v>
      </c>
    </row>
    <row r="96" spans="1:9" ht="11.1" hidden="1" customHeight="1" x14ac:dyDescent="0.2">
      <c r="A96" s="1" t="s">
        <v>121</v>
      </c>
      <c r="B96" s="5" t="s">
        <v>122</v>
      </c>
      <c r="C96" s="31">
        <v>347.92</v>
      </c>
      <c r="D96" s="31">
        <v>317.58</v>
      </c>
      <c r="E96" s="1">
        <v>300</v>
      </c>
      <c r="F96" s="1">
        <v>770</v>
      </c>
      <c r="G96" s="88">
        <v>1000</v>
      </c>
      <c r="H96" s="88">
        <v>1000</v>
      </c>
      <c r="I96" s="88">
        <v>1000</v>
      </c>
    </row>
    <row r="97" spans="1:9" ht="11.1" hidden="1" customHeight="1" x14ac:dyDescent="0.2">
      <c r="A97" s="1" t="s">
        <v>123</v>
      </c>
      <c r="B97" s="5" t="s">
        <v>104</v>
      </c>
      <c r="C97" s="31"/>
      <c r="D97" s="31"/>
      <c r="E97" s="1"/>
      <c r="F97" s="1"/>
      <c r="G97" s="88"/>
      <c r="H97" s="88"/>
      <c r="I97" s="88"/>
    </row>
    <row r="98" spans="1:9" ht="11.1" hidden="1" customHeight="1" x14ac:dyDescent="0.2">
      <c r="A98" s="1" t="s">
        <v>124</v>
      </c>
      <c r="B98" s="5" t="s">
        <v>125</v>
      </c>
      <c r="C98" s="31"/>
      <c r="D98" s="31"/>
      <c r="E98" s="1"/>
      <c r="F98" s="1"/>
      <c r="G98" s="88"/>
      <c r="H98" s="88"/>
      <c r="I98" s="88"/>
    </row>
    <row r="99" spans="1:9" ht="11.1" hidden="1" customHeight="1" x14ac:dyDescent="0.2">
      <c r="A99" s="1" t="s">
        <v>126</v>
      </c>
      <c r="B99" s="5" t="s">
        <v>127</v>
      </c>
      <c r="C99" s="31"/>
      <c r="D99" s="31"/>
      <c r="E99" s="1"/>
      <c r="F99" s="1"/>
      <c r="G99" s="88"/>
      <c r="H99" s="88"/>
      <c r="I99" s="88"/>
    </row>
    <row r="100" spans="1:9" ht="11.1" hidden="1" customHeight="1" x14ac:dyDescent="0.2">
      <c r="A100" s="1" t="s">
        <v>128</v>
      </c>
      <c r="B100" s="5" t="s">
        <v>129</v>
      </c>
      <c r="C100" s="31">
        <v>42.5</v>
      </c>
      <c r="D100" s="31">
        <v>49.2</v>
      </c>
      <c r="E100" s="1">
        <v>100</v>
      </c>
      <c r="F100" s="1">
        <v>20</v>
      </c>
      <c r="G100" s="88">
        <v>50</v>
      </c>
      <c r="H100" s="88">
        <v>50</v>
      </c>
      <c r="I100" s="88">
        <v>50</v>
      </c>
    </row>
    <row r="101" spans="1:9" ht="11.1" hidden="1" customHeight="1" x14ac:dyDescent="0.2">
      <c r="A101" s="1" t="s">
        <v>130</v>
      </c>
      <c r="B101" s="5" t="s">
        <v>131</v>
      </c>
      <c r="C101" s="31"/>
      <c r="D101" s="31"/>
      <c r="E101" s="1"/>
      <c r="F101" s="1"/>
      <c r="G101" s="88"/>
      <c r="H101" s="88"/>
      <c r="I101" s="88"/>
    </row>
    <row r="102" spans="1:9" ht="11.1" hidden="1" customHeight="1" x14ac:dyDescent="0.2">
      <c r="A102" s="1" t="s">
        <v>132</v>
      </c>
      <c r="B102" s="5" t="s">
        <v>131</v>
      </c>
      <c r="C102" s="31">
        <v>50.4</v>
      </c>
      <c r="D102" s="31"/>
      <c r="E102" s="1">
        <v>50</v>
      </c>
      <c r="F102" s="1">
        <v>50</v>
      </c>
      <c r="G102" s="88">
        <v>50</v>
      </c>
      <c r="H102" s="88">
        <v>50</v>
      </c>
      <c r="I102" s="88">
        <v>50</v>
      </c>
    </row>
    <row r="103" spans="1:9" ht="11.1" hidden="1" customHeight="1" x14ac:dyDescent="0.2">
      <c r="A103" s="1" t="s">
        <v>133</v>
      </c>
      <c r="B103" s="5" t="s">
        <v>134</v>
      </c>
      <c r="C103" s="31">
        <v>39.6</v>
      </c>
      <c r="D103" s="31"/>
      <c r="E103" s="1">
        <v>40</v>
      </c>
      <c r="F103" s="1">
        <v>40</v>
      </c>
      <c r="G103" s="88">
        <v>40</v>
      </c>
      <c r="H103" s="88">
        <v>40</v>
      </c>
      <c r="I103" s="88">
        <v>40</v>
      </c>
    </row>
    <row r="104" spans="1:9" ht="11.1" hidden="1" customHeight="1" x14ac:dyDescent="0.2">
      <c r="A104" s="1" t="s">
        <v>135</v>
      </c>
      <c r="B104" s="5" t="s">
        <v>136</v>
      </c>
      <c r="C104" s="31">
        <v>377.16</v>
      </c>
      <c r="D104" s="31">
        <v>367.2</v>
      </c>
      <c r="E104" s="1">
        <v>400</v>
      </c>
      <c r="F104" s="1">
        <v>180</v>
      </c>
      <c r="G104" s="88">
        <v>180</v>
      </c>
      <c r="H104" s="88">
        <v>180</v>
      </c>
      <c r="I104" s="88">
        <v>180</v>
      </c>
    </row>
    <row r="105" spans="1:9" ht="11.1" hidden="1" customHeight="1" x14ac:dyDescent="0.2">
      <c r="A105" s="1" t="s">
        <v>137</v>
      </c>
      <c r="B105" s="5" t="s">
        <v>138</v>
      </c>
      <c r="C105" s="31">
        <v>132</v>
      </c>
      <c r="D105" s="31">
        <v>202.8</v>
      </c>
      <c r="E105" s="1">
        <v>100</v>
      </c>
      <c r="F105" s="1">
        <v>480</v>
      </c>
      <c r="G105" s="88">
        <v>480</v>
      </c>
      <c r="H105" s="88">
        <v>480</v>
      </c>
      <c r="I105" s="88">
        <v>480</v>
      </c>
    </row>
    <row r="106" spans="1:9" ht="11.1" hidden="1" customHeight="1" x14ac:dyDescent="0.2">
      <c r="A106" s="1" t="s">
        <v>139</v>
      </c>
      <c r="B106" s="5" t="s">
        <v>140</v>
      </c>
      <c r="C106" s="31">
        <v>72.959999999999994</v>
      </c>
      <c r="D106" s="31">
        <v>42.96</v>
      </c>
      <c r="E106" s="1">
        <v>100</v>
      </c>
      <c r="F106" s="1">
        <v>465</v>
      </c>
      <c r="G106" s="88">
        <v>465</v>
      </c>
      <c r="H106" s="88">
        <v>465</v>
      </c>
      <c r="I106" s="88">
        <v>465</v>
      </c>
    </row>
    <row r="107" spans="1:9" ht="11.1" hidden="1" customHeight="1" x14ac:dyDescent="0.2">
      <c r="A107" s="1" t="s">
        <v>141</v>
      </c>
      <c r="B107" s="5" t="s">
        <v>142</v>
      </c>
      <c r="C107" s="31">
        <v>330.32</v>
      </c>
      <c r="D107" s="31">
        <v>175.63</v>
      </c>
      <c r="E107" s="1">
        <v>200</v>
      </c>
      <c r="F107" s="1">
        <v>400</v>
      </c>
      <c r="G107" s="88">
        <v>400</v>
      </c>
      <c r="H107" s="88">
        <v>400</v>
      </c>
      <c r="I107" s="88">
        <v>400</v>
      </c>
    </row>
    <row r="108" spans="1:9" ht="11.1" hidden="1" customHeight="1" x14ac:dyDescent="0.2">
      <c r="A108" s="1" t="s">
        <v>143</v>
      </c>
      <c r="B108" s="5" t="s">
        <v>144</v>
      </c>
      <c r="C108" s="31">
        <v>3101.58</v>
      </c>
      <c r="D108" s="31">
        <v>4123.2</v>
      </c>
      <c r="E108" s="18">
        <v>1200</v>
      </c>
      <c r="F108" s="18">
        <v>2200</v>
      </c>
      <c r="G108" s="40">
        <v>2550</v>
      </c>
      <c r="H108" s="40">
        <v>2550</v>
      </c>
      <c r="I108" s="40">
        <v>2550</v>
      </c>
    </row>
    <row r="109" spans="1:9" ht="11.1" hidden="1" customHeight="1" x14ac:dyDescent="0.2">
      <c r="A109" s="1" t="s">
        <v>145</v>
      </c>
      <c r="B109" s="5" t="s">
        <v>146</v>
      </c>
      <c r="C109" s="31"/>
      <c r="D109" s="31"/>
      <c r="E109" s="1"/>
      <c r="F109" s="1"/>
      <c r="G109" s="88"/>
      <c r="H109" s="88"/>
      <c r="I109" s="88"/>
    </row>
    <row r="110" spans="1:9" ht="11.1" hidden="1" customHeight="1" x14ac:dyDescent="0.2">
      <c r="A110" s="1" t="s">
        <v>147</v>
      </c>
      <c r="B110" s="5" t="s">
        <v>148</v>
      </c>
      <c r="C110" s="31">
        <v>947.44</v>
      </c>
      <c r="D110" s="31">
        <v>28.94</v>
      </c>
      <c r="E110" s="1">
        <v>12</v>
      </c>
      <c r="F110" s="1">
        <v>12</v>
      </c>
      <c r="G110" s="88"/>
      <c r="H110" s="88"/>
      <c r="I110" s="88"/>
    </row>
    <row r="111" spans="1:9" ht="11.1" hidden="1" customHeight="1" x14ac:dyDescent="0.2">
      <c r="A111" s="1" t="s">
        <v>149</v>
      </c>
      <c r="B111" s="5" t="s">
        <v>150</v>
      </c>
      <c r="C111" s="31">
        <v>765.4</v>
      </c>
      <c r="D111" s="31">
        <v>1320.06</v>
      </c>
      <c r="E111" s="1">
        <v>1000</v>
      </c>
      <c r="F111" s="1">
        <v>1500</v>
      </c>
      <c r="G111" s="88">
        <v>2150</v>
      </c>
      <c r="H111" s="88">
        <v>2150</v>
      </c>
      <c r="I111" s="88">
        <v>2150</v>
      </c>
    </row>
    <row r="112" spans="1:9" ht="11.1" hidden="1" customHeight="1" x14ac:dyDescent="0.2">
      <c r="A112" s="1" t="s">
        <v>151</v>
      </c>
      <c r="B112" s="5" t="s">
        <v>152</v>
      </c>
      <c r="C112" s="31">
        <v>410.88</v>
      </c>
      <c r="D112" s="31">
        <v>168.6</v>
      </c>
      <c r="E112" s="1">
        <v>410</v>
      </c>
      <c r="F112" s="1">
        <v>440</v>
      </c>
      <c r="G112" s="88">
        <v>410</v>
      </c>
      <c r="H112" s="88">
        <v>410</v>
      </c>
      <c r="I112" s="88">
        <v>410</v>
      </c>
    </row>
    <row r="113" spans="1:9" ht="11.1" hidden="1" customHeight="1" x14ac:dyDescent="0.2">
      <c r="A113" s="1" t="s">
        <v>153</v>
      </c>
      <c r="B113" s="5" t="s">
        <v>154</v>
      </c>
      <c r="C113" s="31">
        <v>93.64</v>
      </c>
      <c r="D113" s="31">
        <v>220.8</v>
      </c>
      <c r="E113" s="1">
        <v>100</v>
      </c>
      <c r="F113" s="1">
        <v>100</v>
      </c>
      <c r="G113" s="88">
        <v>100</v>
      </c>
      <c r="H113" s="88">
        <v>100</v>
      </c>
      <c r="I113" s="88">
        <v>100</v>
      </c>
    </row>
    <row r="114" spans="1:9" ht="11.1" hidden="1" customHeight="1" x14ac:dyDescent="0.2">
      <c r="A114" s="1" t="s">
        <v>444</v>
      </c>
      <c r="B114" s="5" t="s">
        <v>445</v>
      </c>
      <c r="C114" s="31"/>
      <c r="D114" s="31">
        <v>57</v>
      </c>
      <c r="E114" s="1"/>
      <c r="F114" s="1"/>
      <c r="G114" s="88"/>
      <c r="H114" s="88"/>
      <c r="I114" s="88"/>
    </row>
    <row r="115" spans="1:9" ht="11.1" hidden="1" customHeight="1" x14ac:dyDescent="0.2">
      <c r="A115" s="1" t="s">
        <v>155</v>
      </c>
      <c r="B115" s="5" t="s">
        <v>156</v>
      </c>
      <c r="C115" s="31">
        <v>145.59</v>
      </c>
      <c r="D115" s="31">
        <v>335.68</v>
      </c>
      <c r="E115" s="18">
        <v>1500</v>
      </c>
      <c r="F115" s="18">
        <v>1500</v>
      </c>
      <c r="G115" s="40">
        <v>1500</v>
      </c>
      <c r="H115" s="40">
        <v>1500</v>
      </c>
      <c r="I115" s="40">
        <v>1500</v>
      </c>
    </row>
    <row r="116" spans="1:9" ht="11.1" hidden="1" customHeight="1" x14ac:dyDescent="0.2">
      <c r="A116" s="1" t="s">
        <v>157</v>
      </c>
      <c r="B116" s="5" t="s">
        <v>158</v>
      </c>
      <c r="C116" s="31">
        <v>1102.96</v>
      </c>
      <c r="D116" s="31">
        <v>317.35000000000002</v>
      </c>
      <c r="E116" s="1">
        <v>500</v>
      </c>
      <c r="F116" s="1">
        <v>760</v>
      </c>
      <c r="G116" s="40">
        <v>1500</v>
      </c>
      <c r="H116" s="40">
        <v>1500</v>
      </c>
      <c r="I116" s="40">
        <v>1500</v>
      </c>
    </row>
    <row r="117" spans="1:9" ht="11.1" hidden="1" customHeight="1" x14ac:dyDescent="0.2">
      <c r="A117" s="1" t="s">
        <v>159</v>
      </c>
      <c r="B117" s="5" t="s">
        <v>160</v>
      </c>
      <c r="C117" s="31"/>
      <c r="D117" s="31"/>
      <c r="E117" s="1"/>
      <c r="F117" s="1">
        <v>16</v>
      </c>
      <c r="G117" s="88"/>
      <c r="H117" s="88"/>
      <c r="I117" s="88"/>
    </row>
    <row r="118" spans="1:9" ht="11.1" hidden="1" customHeight="1" x14ac:dyDescent="0.2">
      <c r="A118" s="1" t="s">
        <v>161</v>
      </c>
      <c r="B118" s="5" t="s">
        <v>162</v>
      </c>
      <c r="C118" s="31">
        <v>220.44</v>
      </c>
      <c r="D118" s="31">
        <v>89</v>
      </c>
      <c r="E118" s="1">
        <v>700</v>
      </c>
      <c r="F118" s="1">
        <v>700</v>
      </c>
      <c r="G118" s="88">
        <v>700</v>
      </c>
      <c r="H118" s="88">
        <v>700</v>
      </c>
      <c r="I118" s="88">
        <v>700</v>
      </c>
    </row>
    <row r="119" spans="1:9" ht="11.1" hidden="1" customHeight="1" x14ac:dyDescent="0.2">
      <c r="A119" s="1" t="s">
        <v>163</v>
      </c>
      <c r="B119" s="5" t="s">
        <v>164</v>
      </c>
      <c r="C119" s="31">
        <v>53</v>
      </c>
      <c r="D119" s="31"/>
      <c r="E119" s="1"/>
      <c r="F119" s="1"/>
      <c r="G119" s="88"/>
      <c r="H119" s="88"/>
      <c r="I119" s="88"/>
    </row>
    <row r="120" spans="1:9" ht="11.1" hidden="1" customHeight="1" x14ac:dyDescent="0.2">
      <c r="A120" s="1" t="s">
        <v>165</v>
      </c>
      <c r="B120" s="5" t="s">
        <v>166</v>
      </c>
      <c r="C120" s="31">
        <v>213.75</v>
      </c>
      <c r="D120" s="31">
        <v>163.5</v>
      </c>
      <c r="E120" s="1">
        <v>220</v>
      </c>
      <c r="F120" s="1">
        <v>665</v>
      </c>
      <c r="G120" s="88">
        <v>665</v>
      </c>
      <c r="H120" s="88">
        <v>665</v>
      </c>
      <c r="I120" s="88">
        <v>665</v>
      </c>
    </row>
    <row r="121" spans="1:9" ht="11.1" customHeight="1" x14ac:dyDescent="0.2">
      <c r="A121" s="10"/>
      <c r="B121" s="42" t="s">
        <v>167</v>
      </c>
      <c r="C121" s="100">
        <f t="shared" ref="C121:F121" si="3">SUM(C69:C120)</f>
        <v>51622.53</v>
      </c>
      <c r="D121" s="71">
        <f t="shared" si="3"/>
        <v>51587.400000000009</v>
      </c>
      <c r="E121" s="71">
        <f t="shared" si="3"/>
        <v>46437</v>
      </c>
      <c r="F121" s="97">
        <f t="shared" si="3"/>
        <v>62202</v>
      </c>
      <c r="G121" s="97">
        <v>48865</v>
      </c>
      <c r="H121" s="86">
        <v>66070</v>
      </c>
      <c r="I121" s="86">
        <v>66070</v>
      </c>
    </row>
    <row r="122" spans="1:9" ht="11.1" customHeight="1" x14ac:dyDescent="0.2">
      <c r="A122" s="3"/>
      <c r="B122" s="28"/>
      <c r="C122" s="99"/>
      <c r="D122" s="32"/>
      <c r="E122" s="37"/>
      <c r="F122" s="37"/>
      <c r="G122" s="44"/>
      <c r="H122" s="44"/>
      <c r="I122" s="44"/>
    </row>
    <row r="123" spans="1:9" ht="11.1" hidden="1" customHeight="1" x14ac:dyDescent="0.2">
      <c r="A123" s="1" t="s">
        <v>143</v>
      </c>
      <c r="B123" s="1" t="s">
        <v>168</v>
      </c>
      <c r="C123" s="101">
        <v>324</v>
      </c>
      <c r="D123" s="31">
        <v>576</v>
      </c>
      <c r="E123" s="1">
        <v>576</v>
      </c>
      <c r="F123" s="1">
        <v>0</v>
      </c>
      <c r="G123" s="88">
        <v>576</v>
      </c>
      <c r="H123" s="88">
        <v>576</v>
      </c>
      <c r="I123" s="88">
        <v>576</v>
      </c>
    </row>
    <row r="124" spans="1:9" ht="11.1" hidden="1" customHeight="1" x14ac:dyDescent="0.2">
      <c r="A124" s="1" t="s">
        <v>147</v>
      </c>
      <c r="B124" s="1" t="s">
        <v>148</v>
      </c>
      <c r="C124" s="101">
        <v>570.57000000000005</v>
      </c>
      <c r="D124" s="31">
        <v>568.23</v>
      </c>
      <c r="E124" s="1">
        <v>571</v>
      </c>
      <c r="F124" s="1">
        <v>571</v>
      </c>
      <c r="G124" s="88">
        <v>571</v>
      </c>
      <c r="H124" s="88">
        <v>571</v>
      </c>
      <c r="I124" s="88">
        <v>571</v>
      </c>
    </row>
    <row r="125" spans="1:9" ht="11.1" customHeight="1" x14ac:dyDescent="0.2">
      <c r="A125" s="10"/>
      <c r="B125" s="45" t="s">
        <v>169</v>
      </c>
      <c r="C125" s="100">
        <f t="shared" ref="C125:I125" si="4">SUM(C123:C124)</f>
        <v>894.57</v>
      </c>
      <c r="D125" s="71">
        <f t="shared" si="4"/>
        <v>1144.23</v>
      </c>
      <c r="E125" s="11">
        <f t="shared" si="4"/>
        <v>1147</v>
      </c>
      <c r="F125" s="11">
        <f t="shared" si="4"/>
        <v>571</v>
      </c>
      <c r="G125" s="92">
        <f t="shared" si="4"/>
        <v>1147</v>
      </c>
      <c r="H125" s="92">
        <f t="shared" si="4"/>
        <v>1147</v>
      </c>
      <c r="I125" s="92">
        <f t="shared" si="4"/>
        <v>1147</v>
      </c>
    </row>
    <row r="126" spans="1:9" ht="11.1" customHeight="1" x14ac:dyDescent="0.2">
      <c r="A126" s="1"/>
      <c r="B126" s="1"/>
      <c r="C126" s="99"/>
      <c r="D126" s="32"/>
      <c r="E126" s="27"/>
      <c r="F126" s="3"/>
      <c r="G126" s="4"/>
      <c r="H126" s="4"/>
      <c r="I126" s="4"/>
    </row>
    <row r="127" spans="1:9" ht="11.1" hidden="1" customHeight="1" x14ac:dyDescent="0.2">
      <c r="A127" s="11" t="s">
        <v>170</v>
      </c>
      <c r="B127" s="10" t="s">
        <v>78</v>
      </c>
      <c r="C127" s="80">
        <v>50</v>
      </c>
      <c r="D127" s="31"/>
      <c r="E127" s="33"/>
      <c r="F127" s="1"/>
      <c r="G127" s="2"/>
      <c r="H127" s="2"/>
      <c r="I127" s="2"/>
    </row>
    <row r="128" spans="1:9" ht="11.1" hidden="1" customHeight="1" x14ac:dyDescent="0.2">
      <c r="A128" s="14" t="s">
        <v>171</v>
      </c>
      <c r="B128" s="1" t="s">
        <v>172</v>
      </c>
      <c r="C128" s="80">
        <v>18.93</v>
      </c>
      <c r="D128" s="31">
        <v>5.99</v>
      </c>
      <c r="E128" s="33"/>
      <c r="F128" s="1"/>
      <c r="G128" s="2"/>
      <c r="H128" s="2"/>
      <c r="I128" s="2"/>
    </row>
    <row r="129" spans="1:9" ht="11.1" hidden="1" customHeight="1" x14ac:dyDescent="0.2">
      <c r="A129" s="14" t="s">
        <v>173</v>
      </c>
      <c r="B129" s="47" t="s">
        <v>174</v>
      </c>
      <c r="C129" s="80">
        <v>5.65</v>
      </c>
      <c r="D129" s="31"/>
      <c r="E129" s="33"/>
      <c r="F129" s="1"/>
      <c r="G129" s="2"/>
      <c r="H129" s="2"/>
      <c r="I129" s="2"/>
    </row>
    <row r="130" spans="1:9" ht="11.1" hidden="1" customHeight="1" x14ac:dyDescent="0.2">
      <c r="A130" s="14" t="s">
        <v>81</v>
      </c>
      <c r="B130" s="47" t="s">
        <v>174</v>
      </c>
      <c r="C130" s="80">
        <v>5.97</v>
      </c>
      <c r="D130" s="31"/>
      <c r="E130" s="33"/>
      <c r="F130" s="1"/>
      <c r="G130" s="2"/>
      <c r="H130" s="2"/>
      <c r="I130" s="2"/>
    </row>
    <row r="131" spans="1:9" ht="11.1" hidden="1" customHeight="1" x14ac:dyDescent="0.2">
      <c r="A131" s="14" t="s">
        <v>175</v>
      </c>
      <c r="B131" s="1" t="s">
        <v>176</v>
      </c>
      <c r="C131" s="80">
        <v>0.7</v>
      </c>
      <c r="D131" s="31">
        <v>0.83</v>
      </c>
      <c r="E131" s="33"/>
      <c r="F131" s="1"/>
      <c r="G131" s="2"/>
      <c r="H131" s="2"/>
      <c r="I131" s="2"/>
    </row>
    <row r="132" spans="1:9" ht="11.1" hidden="1" customHeight="1" x14ac:dyDescent="0.2">
      <c r="A132" s="14" t="s">
        <v>177</v>
      </c>
      <c r="B132" s="1" t="s">
        <v>178</v>
      </c>
      <c r="C132" s="80">
        <v>9.33</v>
      </c>
      <c r="D132" s="31">
        <v>8.3800000000000008</v>
      </c>
      <c r="E132" s="33"/>
      <c r="F132" s="1"/>
      <c r="G132" s="2"/>
      <c r="H132" s="2"/>
      <c r="I132" s="2"/>
    </row>
    <row r="133" spans="1:9" ht="11.1" hidden="1" customHeight="1" x14ac:dyDescent="0.2">
      <c r="A133" s="14" t="s">
        <v>179</v>
      </c>
      <c r="B133" s="1" t="s">
        <v>180</v>
      </c>
      <c r="C133" s="80">
        <v>0.53</v>
      </c>
      <c r="D133" s="31">
        <v>0.47</v>
      </c>
      <c r="E133" s="33"/>
      <c r="F133" s="1"/>
      <c r="G133" s="2"/>
      <c r="H133" s="2"/>
      <c r="I133" s="2"/>
    </row>
    <row r="134" spans="1:9" ht="11.1" hidden="1" customHeight="1" x14ac:dyDescent="0.2">
      <c r="A134" s="14" t="s">
        <v>181</v>
      </c>
      <c r="B134" s="1" t="s">
        <v>182</v>
      </c>
      <c r="C134" s="80">
        <v>2</v>
      </c>
      <c r="D134" s="31">
        <v>1.79</v>
      </c>
      <c r="E134" s="33"/>
      <c r="F134" s="1"/>
      <c r="G134" s="2"/>
      <c r="H134" s="2"/>
      <c r="I134" s="2"/>
    </row>
    <row r="135" spans="1:9" ht="11.1" hidden="1" customHeight="1" x14ac:dyDescent="0.2">
      <c r="A135" s="14" t="s">
        <v>183</v>
      </c>
      <c r="B135" s="1" t="s">
        <v>184</v>
      </c>
      <c r="C135" s="80">
        <v>0.5</v>
      </c>
      <c r="D135" s="31">
        <v>0.59</v>
      </c>
      <c r="E135" s="33"/>
      <c r="F135" s="1"/>
      <c r="G135" s="2"/>
      <c r="H135" s="2"/>
      <c r="I135" s="2"/>
    </row>
    <row r="136" spans="1:9" ht="11.1" hidden="1" customHeight="1" x14ac:dyDescent="0.2">
      <c r="A136" s="14" t="s">
        <v>185</v>
      </c>
      <c r="B136" s="1" t="s">
        <v>186</v>
      </c>
      <c r="C136" s="80">
        <v>3.16</v>
      </c>
      <c r="D136" s="31">
        <v>2.84</v>
      </c>
      <c r="E136" s="33"/>
      <c r="F136" s="1"/>
      <c r="G136" s="2"/>
      <c r="H136" s="2"/>
      <c r="I136" s="2"/>
    </row>
    <row r="137" spans="1:9" ht="11.1" hidden="1" customHeight="1" x14ac:dyDescent="0.2">
      <c r="A137" s="14" t="s">
        <v>187</v>
      </c>
      <c r="B137" s="1" t="s">
        <v>188</v>
      </c>
      <c r="C137" s="80">
        <v>9.8000000000000007</v>
      </c>
      <c r="D137" s="31">
        <v>9.8000000000000007</v>
      </c>
      <c r="E137" s="33"/>
      <c r="F137" s="1"/>
      <c r="G137" s="2"/>
      <c r="H137" s="2"/>
      <c r="I137" s="2"/>
    </row>
    <row r="138" spans="1:9" ht="11.1" hidden="1" customHeight="1" x14ac:dyDescent="0.2">
      <c r="A138" s="14" t="s">
        <v>189</v>
      </c>
      <c r="B138" s="1" t="s">
        <v>190</v>
      </c>
      <c r="C138" s="80">
        <v>5</v>
      </c>
      <c r="D138" s="31">
        <v>15.15</v>
      </c>
      <c r="E138" s="33"/>
      <c r="F138" s="1"/>
      <c r="G138" s="2"/>
      <c r="H138" s="2"/>
      <c r="I138" s="2"/>
    </row>
    <row r="139" spans="1:9" ht="11.1" hidden="1" customHeight="1" x14ac:dyDescent="0.2">
      <c r="A139" s="14" t="s">
        <v>191</v>
      </c>
      <c r="B139" s="1" t="s">
        <v>115</v>
      </c>
      <c r="C139" s="80">
        <v>20</v>
      </c>
      <c r="D139" s="31">
        <v>34.11</v>
      </c>
      <c r="E139" s="33"/>
      <c r="F139" s="1"/>
      <c r="G139" s="2"/>
      <c r="H139" s="2"/>
      <c r="I139" s="2"/>
    </row>
    <row r="140" spans="1:9" ht="11.1" hidden="1" customHeight="1" x14ac:dyDescent="0.2">
      <c r="A140" s="14" t="s">
        <v>192</v>
      </c>
      <c r="B140" s="1" t="s">
        <v>122</v>
      </c>
      <c r="C140" s="80">
        <v>14</v>
      </c>
      <c r="D140" s="31">
        <v>36</v>
      </c>
      <c r="E140" s="33"/>
      <c r="F140" s="1"/>
      <c r="G140" s="2"/>
      <c r="H140" s="2"/>
      <c r="I140" s="2"/>
    </row>
    <row r="141" spans="1:9" ht="11.1" hidden="1" customHeight="1" x14ac:dyDescent="0.2">
      <c r="A141" s="14" t="s">
        <v>193</v>
      </c>
      <c r="B141" s="1" t="s">
        <v>194</v>
      </c>
      <c r="C141" s="80">
        <v>66.8</v>
      </c>
      <c r="D141" s="31">
        <v>188.8</v>
      </c>
      <c r="E141" s="33"/>
      <c r="F141" s="1"/>
      <c r="G141" s="2"/>
      <c r="H141" s="2"/>
      <c r="I141" s="2"/>
    </row>
    <row r="142" spans="1:9" ht="11.1" hidden="1" customHeight="1" x14ac:dyDescent="0.2">
      <c r="A142" s="14" t="s">
        <v>195</v>
      </c>
      <c r="B142" s="1" t="s">
        <v>196</v>
      </c>
      <c r="C142" s="80">
        <v>279.02</v>
      </c>
      <c r="D142" s="31">
        <v>559.44000000000005</v>
      </c>
      <c r="E142" s="33"/>
      <c r="F142" s="1"/>
      <c r="G142" s="2"/>
      <c r="H142" s="2"/>
      <c r="I142" s="2"/>
    </row>
    <row r="143" spans="1:9" ht="11.1" hidden="1" customHeight="1" x14ac:dyDescent="0.2">
      <c r="A143" s="14" t="s">
        <v>197</v>
      </c>
      <c r="B143" s="1" t="s">
        <v>198</v>
      </c>
      <c r="C143" s="101">
        <v>16.7</v>
      </c>
      <c r="D143" s="31">
        <v>9.9</v>
      </c>
      <c r="E143" s="33"/>
      <c r="F143" s="1"/>
      <c r="G143" s="2"/>
      <c r="H143" s="2"/>
      <c r="I143" s="2"/>
    </row>
    <row r="144" spans="1:9" ht="11.1" customHeight="1" x14ac:dyDescent="0.2">
      <c r="A144" s="10"/>
      <c r="B144" s="46" t="s">
        <v>199</v>
      </c>
      <c r="C144" s="100">
        <f t="shared" ref="C144:E144" si="5">SUM(C127:C143)</f>
        <v>508.09</v>
      </c>
      <c r="D144" s="145">
        <f t="shared" si="5"/>
        <v>874.09</v>
      </c>
      <c r="E144" s="11">
        <f t="shared" si="5"/>
        <v>0</v>
      </c>
      <c r="F144" s="11">
        <v>0</v>
      </c>
      <c r="G144" s="151">
        <v>0</v>
      </c>
      <c r="H144" s="151">
        <v>0</v>
      </c>
      <c r="I144" s="92">
        <v>0</v>
      </c>
    </row>
    <row r="145" spans="1:9" ht="11.1" customHeight="1" x14ac:dyDescent="0.2">
      <c r="A145" s="3"/>
      <c r="B145" s="48"/>
      <c r="C145" s="99"/>
      <c r="D145" s="32"/>
      <c r="E145" s="27"/>
      <c r="F145" s="3"/>
      <c r="G145" s="4"/>
      <c r="H145" s="4"/>
      <c r="I145" s="4"/>
    </row>
    <row r="146" spans="1:9" ht="11.1" hidden="1" customHeight="1" x14ac:dyDescent="0.2">
      <c r="A146" s="1" t="s">
        <v>446</v>
      </c>
      <c r="B146" s="14" t="s">
        <v>148</v>
      </c>
      <c r="C146" s="101"/>
      <c r="D146" s="31">
        <v>4.37</v>
      </c>
      <c r="E146" s="14"/>
      <c r="F146" s="1"/>
      <c r="G146" s="2"/>
      <c r="H146" s="2"/>
      <c r="I146" s="2"/>
    </row>
    <row r="147" spans="1:9" ht="11.1" hidden="1" customHeight="1" x14ac:dyDescent="0.2">
      <c r="A147" s="1" t="s">
        <v>200</v>
      </c>
      <c r="B147" s="14" t="s">
        <v>201</v>
      </c>
      <c r="C147" s="101">
        <v>2343.63</v>
      </c>
      <c r="D147" s="31">
        <v>1874.74</v>
      </c>
      <c r="E147" s="18">
        <v>2000</v>
      </c>
      <c r="F147" s="40">
        <v>1600</v>
      </c>
      <c r="G147" s="40">
        <v>1500</v>
      </c>
      <c r="H147" s="40">
        <v>1500</v>
      </c>
      <c r="I147" s="40">
        <v>1500</v>
      </c>
    </row>
    <row r="148" spans="1:9" ht="11.1" customHeight="1" x14ac:dyDescent="0.2">
      <c r="A148" s="10"/>
      <c r="B148" s="46" t="s">
        <v>202</v>
      </c>
      <c r="C148" s="100">
        <f>SUM(C147:C147)</f>
        <v>2343.63</v>
      </c>
      <c r="D148" s="71">
        <f>SUM(D146:D147)</f>
        <v>1879.11</v>
      </c>
      <c r="E148" s="17">
        <f>SUM(E147)</f>
        <v>2000</v>
      </c>
      <c r="F148" s="17">
        <f>SUM(F147)</f>
        <v>1600</v>
      </c>
      <c r="G148" s="86">
        <f>SUM(G147:G147)</f>
        <v>1500</v>
      </c>
      <c r="H148" s="86">
        <f>SUM(H147:H147)</f>
        <v>1500</v>
      </c>
      <c r="I148" s="86">
        <f>SUM(I147:I147)</f>
        <v>1500</v>
      </c>
    </row>
    <row r="149" spans="1:9" ht="11.1" customHeight="1" x14ac:dyDescent="0.2">
      <c r="A149" s="3"/>
      <c r="B149" s="27"/>
      <c r="C149" s="29"/>
      <c r="D149" s="32"/>
      <c r="E149" s="3"/>
      <c r="F149" s="3"/>
      <c r="G149" s="91"/>
      <c r="H149" s="91"/>
      <c r="I149" s="91"/>
    </row>
    <row r="150" spans="1:9" ht="11.1" hidden="1" customHeight="1" x14ac:dyDescent="0.2">
      <c r="A150" s="14" t="s">
        <v>460</v>
      </c>
      <c r="B150" s="14" t="s">
        <v>172</v>
      </c>
      <c r="C150" s="81">
        <v>8.0399999999999991</v>
      </c>
      <c r="D150" s="70"/>
      <c r="E150" s="19">
        <v>8</v>
      </c>
      <c r="F150" s="49">
        <v>8</v>
      </c>
      <c r="G150" s="49">
        <v>8</v>
      </c>
      <c r="H150" s="49">
        <v>8</v>
      </c>
      <c r="I150" s="88">
        <v>8</v>
      </c>
    </row>
    <row r="151" spans="1:9" ht="11.1" hidden="1" customHeight="1" x14ac:dyDescent="0.2">
      <c r="A151" s="14" t="s">
        <v>461</v>
      </c>
      <c r="B151" s="14" t="s">
        <v>176</v>
      </c>
      <c r="C151" s="81">
        <v>1.1200000000000001</v>
      </c>
      <c r="D151" s="70"/>
      <c r="E151" s="19">
        <v>1</v>
      </c>
      <c r="F151" s="49">
        <v>1</v>
      </c>
      <c r="G151" s="49">
        <v>1</v>
      </c>
      <c r="H151" s="49">
        <v>1</v>
      </c>
      <c r="I151" s="88">
        <v>1</v>
      </c>
    </row>
    <row r="152" spans="1:9" ht="11.1" hidden="1" customHeight="1" x14ac:dyDescent="0.2">
      <c r="A152" s="14" t="s">
        <v>462</v>
      </c>
      <c r="B152" s="14" t="s">
        <v>178</v>
      </c>
      <c r="C152" s="81">
        <v>11.25</v>
      </c>
      <c r="D152" s="70">
        <v>0.08</v>
      </c>
      <c r="E152" s="19">
        <v>11</v>
      </c>
      <c r="F152" s="49">
        <v>11</v>
      </c>
      <c r="G152" s="49">
        <v>11</v>
      </c>
      <c r="H152" s="49">
        <v>11</v>
      </c>
      <c r="I152" s="88">
        <v>11</v>
      </c>
    </row>
    <row r="153" spans="1:9" ht="11.1" hidden="1" customHeight="1" x14ac:dyDescent="0.2">
      <c r="A153" s="14" t="s">
        <v>463</v>
      </c>
      <c r="B153" s="14" t="s">
        <v>180</v>
      </c>
      <c r="C153" s="81">
        <v>0.64</v>
      </c>
      <c r="D153" s="70"/>
      <c r="E153" s="19">
        <v>1</v>
      </c>
      <c r="F153" s="49">
        <v>1</v>
      </c>
      <c r="G153" s="49">
        <v>1</v>
      </c>
      <c r="H153" s="49">
        <v>1</v>
      </c>
      <c r="I153" s="88">
        <v>1</v>
      </c>
    </row>
    <row r="154" spans="1:9" ht="11.1" hidden="1" customHeight="1" x14ac:dyDescent="0.2">
      <c r="A154" s="14" t="s">
        <v>464</v>
      </c>
      <c r="B154" s="14" t="s">
        <v>182</v>
      </c>
      <c r="C154" s="81">
        <v>2.41</v>
      </c>
      <c r="D154" s="70"/>
      <c r="E154" s="19">
        <v>2</v>
      </c>
      <c r="F154" s="49">
        <v>2</v>
      </c>
      <c r="G154" s="49">
        <v>2</v>
      </c>
      <c r="H154" s="49">
        <v>2</v>
      </c>
      <c r="I154" s="88">
        <v>2</v>
      </c>
    </row>
    <row r="155" spans="1:9" ht="11.1" hidden="1" customHeight="1" x14ac:dyDescent="0.2">
      <c r="A155" s="14" t="s">
        <v>465</v>
      </c>
      <c r="B155" s="14" t="s">
        <v>184</v>
      </c>
      <c r="C155" s="81">
        <v>0.8</v>
      </c>
      <c r="D155" s="70"/>
      <c r="E155" s="19">
        <v>1</v>
      </c>
      <c r="F155" s="49">
        <v>1</v>
      </c>
      <c r="G155" s="49">
        <v>1</v>
      </c>
      <c r="H155" s="49">
        <v>1</v>
      </c>
      <c r="I155" s="88">
        <v>1</v>
      </c>
    </row>
    <row r="156" spans="1:9" ht="11.1" hidden="1" customHeight="1" x14ac:dyDescent="0.2">
      <c r="A156" s="14" t="s">
        <v>466</v>
      </c>
      <c r="B156" s="14" t="s">
        <v>186</v>
      </c>
      <c r="C156" s="81">
        <v>3.81</v>
      </c>
      <c r="D156" s="70"/>
      <c r="E156" s="19">
        <v>4</v>
      </c>
      <c r="F156" s="49">
        <v>4</v>
      </c>
      <c r="G156" s="49">
        <v>4</v>
      </c>
      <c r="H156" s="49">
        <v>4</v>
      </c>
      <c r="I156" s="88">
        <v>4</v>
      </c>
    </row>
    <row r="157" spans="1:9" ht="11.1" hidden="1" customHeight="1" x14ac:dyDescent="0.2">
      <c r="A157" s="14" t="s">
        <v>203</v>
      </c>
      <c r="B157" s="14" t="s">
        <v>204</v>
      </c>
      <c r="C157" s="81">
        <v>80.400000000000006</v>
      </c>
      <c r="D157" s="70">
        <v>58.02</v>
      </c>
      <c r="E157" s="19">
        <v>80</v>
      </c>
      <c r="F157" s="49">
        <v>80</v>
      </c>
      <c r="G157" s="49">
        <v>80</v>
      </c>
      <c r="H157" s="49">
        <v>80</v>
      </c>
      <c r="I157" s="88">
        <v>80</v>
      </c>
    </row>
    <row r="158" spans="1:9" ht="11.1" hidden="1" customHeight="1" x14ac:dyDescent="0.2">
      <c r="A158" s="27" t="s">
        <v>205</v>
      </c>
      <c r="B158" s="27" t="s">
        <v>206</v>
      </c>
      <c r="C158" s="102"/>
      <c r="D158" s="70"/>
      <c r="E158" s="27"/>
      <c r="F158" s="3"/>
      <c r="G158" s="49"/>
      <c r="H158" s="49"/>
      <c r="I158" s="88"/>
    </row>
    <row r="159" spans="1:9" ht="11.1" customHeight="1" x14ac:dyDescent="0.2">
      <c r="A159" s="1"/>
      <c r="B159" s="50" t="s">
        <v>207</v>
      </c>
      <c r="C159" s="100">
        <f t="shared" ref="C159:I159" si="6">SUM(C150:C158)</f>
        <v>108.47</v>
      </c>
      <c r="D159" s="71">
        <f t="shared" si="6"/>
        <v>58.1</v>
      </c>
      <c r="E159" s="11">
        <f t="shared" si="6"/>
        <v>108</v>
      </c>
      <c r="F159" s="11">
        <f t="shared" si="6"/>
        <v>108</v>
      </c>
      <c r="G159" s="92">
        <f t="shared" si="6"/>
        <v>108</v>
      </c>
      <c r="H159" s="92">
        <f t="shared" si="6"/>
        <v>108</v>
      </c>
      <c r="I159" s="92">
        <f t="shared" si="6"/>
        <v>108</v>
      </c>
    </row>
    <row r="160" spans="1:9" ht="11.1" customHeight="1" x14ac:dyDescent="0.2">
      <c r="A160" s="3"/>
      <c r="B160" s="27"/>
      <c r="C160" s="99"/>
      <c r="D160" s="32"/>
      <c r="E160" s="3"/>
      <c r="F160" s="3"/>
      <c r="G160" s="91"/>
      <c r="H160" s="91"/>
      <c r="I160" s="91"/>
    </row>
    <row r="161" spans="1:9" ht="11.1" hidden="1" customHeight="1" x14ac:dyDescent="0.2">
      <c r="A161" s="1">
        <v>637005</v>
      </c>
      <c r="B161" s="1" t="s">
        <v>210</v>
      </c>
      <c r="C161" s="101">
        <v>1200</v>
      </c>
      <c r="D161" s="31"/>
      <c r="E161" s="14"/>
      <c r="F161" s="17"/>
      <c r="G161" s="41"/>
      <c r="H161" s="41"/>
      <c r="I161" s="41"/>
    </row>
    <row r="162" spans="1:9" ht="11.1" customHeight="1" x14ac:dyDescent="0.2">
      <c r="A162" s="10"/>
      <c r="B162" s="45" t="s">
        <v>211</v>
      </c>
      <c r="C162" s="100">
        <f t="shared" ref="C162:E162" si="7">SUM(C161)</f>
        <v>1200</v>
      </c>
      <c r="D162" s="71">
        <f t="shared" si="7"/>
        <v>0</v>
      </c>
      <c r="E162" s="10">
        <f t="shared" si="7"/>
        <v>0</v>
      </c>
      <c r="F162" s="17">
        <v>0</v>
      </c>
      <c r="G162" s="86">
        <v>0</v>
      </c>
      <c r="H162" s="86">
        <v>0</v>
      </c>
      <c r="I162" s="86">
        <v>0</v>
      </c>
    </row>
    <row r="163" spans="1:9" ht="11.1" customHeight="1" x14ac:dyDescent="0.2">
      <c r="A163" s="1"/>
      <c r="B163" s="77"/>
      <c r="C163" s="101"/>
      <c r="D163" s="31"/>
      <c r="E163" s="14"/>
      <c r="F163" s="18"/>
      <c r="G163" s="41"/>
      <c r="H163" s="41"/>
      <c r="I163" s="41"/>
    </row>
    <row r="164" spans="1:9" ht="11.1" hidden="1" customHeight="1" x14ac:dyDescent="0.2">
      <c r="A164" s="62" t="s">
        <v>321</v>
      </c>
      <c r="B164" s="10" t="s">
        <v>307</v>
      </c>
      <c r="C164" s="100"/>
      <c r="D164" s="71">
        <v>2450</v>
      </c>
      <c r="E164" s="10"/>
      <c r="F164" s="17"/>
      <c r="G164" s="53"/>
      <c r="H164" s="53"/>
      <c r="I164" s="53"/>
    </row>
    <row r="165" spans="1:9" ht="11.1" hidden="1" customHeight="1" x14ac:dyDescent="0.2">
      <c r="A165" s="1" t="s">
        <v>212</v>
      </c>
      <c r="B165" s="1" t="s">
        <v>213</v>
      </c>
      <c r="C165" s="101">
        <v>1080</v>
      </c>
      <c r="D165" s="31"/>
      <c r="E165" s="1"/>
      <c r="F165" s="18"/>
      <c r="G165" s="41"/>
      <c r="H165" s="41"/>
      <c r="I165" s="41"/>
    </row>
    <row r="166" spans="1:9" ht="11.1" hidden="1" customHeight="1" x14ac:dyDescent="0.2">
      <c r="A166" s="33" t="s">
        <v>426</v>
      </c>
      <c r="B166" s="19" t="s">
        <v>215</v>
      </c>
      <c r="C166" s="101"/>
      <c r="D166" s="31"/>
      <c r="E166" s="1">
        <v>16000</v>
      </c>
      <c r="F166" s="18">
        <v>0</v>
      </c>
      <c r="G166" s="41">
        <v>0</v>
      </c>
      <c r="H166" s="41">
        <v>0</v>
      </c>
      <c r="I166" s="41">
        <v>0</v>
      </c>
    </row>
    <row r="167" spans="1:9" ht="11.1" customHeight="1" x14ac:dyDescent="0.2">
      <c r="A167" s="62"/>
      <c r="B167" s="45" t="s">
        <v>216</v>
      </c>
      <c r="C167" s="100">
        <f>SUM(C165:C166)</f>
        <v>1080</v>
      </c>
      <c r="D167" s="71">
        <f>SUM(D164:D166)</f>
        <v>2450</v>
      </c>
      <c r="E167" s="10">
        <f>SUM(E161:E166)</f>
        <v>16000</v>
      </c>
      <c r="F167" s="10">
        <f>SUM(F161:F166)</f>
        <v>0</v>
      </c>
      <c r="G167" s="17">
        <v>21355</v>
      </c>
      <c r="H167" s="10"/>
      <c r="I167" s="10"/>
    </row>
    <row r="168" spans="1:9" ht="11.1" customHeight="1" x14ac:dyDescent="0.2">
      <c r="A168" s="14"/>
      <c r="B168" s="50"/>
      <c r="C168" s="101"/>
      <c r="D168" s="31"/>
      <c r="E168" s="14"/>
      <c r="F168" s="14"/>
      <c r="G168" s="2"/>
      <c r="H168" s="2"/>
      <c r="I168" s="2"/>
    </row>
    <row r="169" spans="1:9" ht="11.1" hidden="1" customHeight="1" x14ac:dyDescent="0.2">
      <c r="A169" s="11" t="s">
        <v>217</v>
      </c>
      <c r="B169" s="11" t="s">
        <v>142</v>
      </c>
      <c r="C169" s="100"/>
      <c r="D169" s="71">
        <v>1029</v>
      </c>
      <c r="E169" s="11"/>
      <c r="F169" s="11"/>
      <c r="G169" s="92"/>
      <c r="H169" s="92"/>
      <c r="I169" s="92"/>
    </row>
    <row r="170" spans="1:9" ht="11.1" hidden="1" customHeight="1" x14ac:dyDescent="0.2">
      <c r="A170" s="14" t="s">
        <v>209</v>
      </c>
      <c r="B170" s="14" t="s">
        <v>218</v>
      </c>
      <c r="C170" s="101">
        <v>5795.02</v>
      </c>
      <c r="D170" s="31">
        <v>4457.0600000000004</v>
      </c>
      <c r="E170" s="54">
        <v>5000</v>
      </c>
      <c r="F170" s="54">
        <v>5000</v>
      </c>
      <c r="G170" s="40">
        <v>5000</v>
      </c>
      <c r="H170" s="40">
        <v>5000</v>
      </c>
      <c r="I170" s="40">
        <v>5000</v>
      </c>
    </row>
    <row r="171" spans="1:9" ht="11.1" hidden="1" customHeight="1" x14ac:dyDescent="0.2">
      <c r="A171" s="14" t="s">
        <v>219</v>
      </c>
      <c r="B171" s="14" t="s">
        <v>210</v>
      </c>
      <c r="C171" s="101"/>
      <c r="D171" s="31">
        <v>0</v>
      </c>
      <c r="E171" s="14"/>
      <c r="F171" s="14"/>
      <c r="G171" s="88">
        <v>0</v>
      </c>
      <c r="H171" s="88">
        <v>0</v>
      </c>
      <c r="I171" s="88">
        <v>0</v>
      </c>
    </row>
    <row r="172" spans="1:9" ht="11.1" customHeight="1" x14ac:dyDescent="0.2">
      <c r="A172" s="11"/>
      <c r="B172" s="45" t="s">
        <v>220</v>
      </c>
      <c r="C172" s="100">
        <f t="shared" ref="C172:I172" si="8">SUM(C169:C171)</f>
        <v>5795.02</v>
      </c>
      <c r="D172" s="71">
        <f t="shared" si="8"/>
        <v>5486.06</v>
      </c>
      <c r="E172" s="17">
        <f t="shared" si="8"/>
        <v>5000</v>
      </c>
      <c r="F172" s="17">
        <f t="shared" si="8"/>
        <v>5000</v>
      </c>
      <c r="G172" s="86">
        <f t="shared" si="8"/>
        <v>5000</v>
      </c>
      <c r="H172" s="86">
        <f t="shared" si="8"/>
        <v>5000</v>
      </c>
      <c r="I172" s="86">
        <f t="shared" si="8"/>
        <v>5000</v>
      </c>
    </row>
    <row r="173" spans="1:9" ht="11.1" customHeight="1" x14ac:dyDescent="0.2">
      <c r="A173" s="27"/>
      <c r="B173" s="3"/>
      <c r="C173" s="99"/>
      <c r="D173" s="32"/>
      <c r="E173" s="3"/>
      <c r="F173" s="3"/>
      <c r="G173" s="91"/>
      <c r="H173" s="91"/>
      <c r="I173" s="91"/>
    </row>
    <row r="174" spans="1:9" ht="11.1" hidden="1" customHeight="1" x14ac:dyDescent="0.2">
      <c r="A174" s="14" t="s">
        <v>209</v>
      </c>
      <c r="B174" s="14" t="s">
        <v>221</v>
      </c>
      <c r="C174" s="100">
        <v>3516.5</v>
      </c>
      <c r="D174" s="31"/>
      <c r="E174" s="14"/>
      <c r="F174" s="1"/>
      <c r="G174" s="40"/>
      <c r="H174" s="40"/>
      <c r="I174" s="40"/>
    </row>
    <row r="175" spans="1:9" ht="11.1" customHeight="1" x14ac:dyDescent="0.2">
      <c r="A175" s="10"/>
      <c r="B175" s="46" t="s">
        <v>222</v>
      </c>
      <c r="C175" s="100">
        <f t="shared" ref="C175:I175" si="9">SUM(C174:C174)</f>
        <v>3516.5</v>
      </c>
      <c r="D175" s="76">
        <f t="shared" si="9"/>
        <v>0</v>
      </c>
      <c r="E175" s="10">
        <f t="shared" si="9"/>
        <v>0</v>
      </c>
      <c r="F175" s="10">
        <f t="shared" si="9"/>
        <v>0</v>
      </c>
      <c r="G175" s="146">
        <f t="shared" si="9"/>
        <v>0</v>
      </c>
      <c r="H175" s="146">
        <f t="shared" si="9"/>
        <v>0</v>
      </c>
      <c r="I175" s="86">
        <f t="shared" si="9"/>
        <v>0</v>
      </c>
    </row>
    <row r="176" spans="1:9" ht="11.1" customHeight="1" x14ac:dyDescent="0.2">
      <c r="A176" s="3"/>
      <c r="B176" s="48" t="s">
        <v>223</v>
      </c>
      <c r="C176" s="99"/>
      <c r="D176" s="75"/>
      <c r="E176" s="3"/>
      <c r="F176" s="3"/>
      <c r="G176" s="147"/>
      <c r="H176" s="147"/>
      <c r="I176" s="91"/>
    </row>
    <row r="177" spans="1:9" ht="11.1" hidden="1" customHeight="1" x14ac:dyDescent="0.2">
      <c r="A177" s="14" t="s">
        <v>224</v>
      </c>
      <c r="B177" s="22" t="s">
        <v>225</v>
      </c>
      <c r="C177" s="80">
        <v>0</v>
      </c>
      <c r="D177" s="31">
        <v>380</v>
      </c>
      <c r="E177" s="14">
        <v>380</v>
      </c>
      <c r="F177" s="14">
        <v>380</v>
      </c>
      <c r="G177" s="93">
        <v>380</v>
      </c>
      <c r="H177" s="93">
        <v>380</v>
      </c>
      <c r="I177" s="92">
        <v>380</v>
      </c>
    </row>
    <row r="178" spans="1:9" ht="11.1" hidden="1" customHeight="1" x14ac:dyDescent="0.2">
      <c r="A178" s="14" t="s">
        <v>476</v>
      </c>
      <c r="B178" s="61" t="s">
        <v>477</v>
      </c>
      <c r="C178" s="80"/>
      <c r="D178" s="31"/>
      <c r="E178" s="14"/>
      <c r="F178" s="14">
        <v>1480</v>
      </c>
      <c r="G178" s="93"/>
      <c r="H178" s="93"/>
      <c r="I178" s="88"/>
    </row>
    <row r="179" spans="1:9" ht="11.1" hidden="1" customHeight="1" x14ac:dyDescent="0.2">
      <c r="A179" s="14" t="s">
        <v>475</v>
      </c>
      <c r="B179" s="61" t="s">
        <v>477</v>
      </c>
      <c r="C179" s="80"/>
      <c r="D179" s="31"/>
      <c r="E179" s="14"/>
      <c r="F179" s="14">
        <v>270</v>
      </c>
      <c r="G179" s="93"/>
      <c r="H179" s="93"/>
      <c r="I179" s="88"/>
    </row>
    <row r="180" spans="1:9" ht="11.1" hidden="1" customHeight="1" x14ac:dyDescent="0.2">
      <c r="A180" s="1" t="s">
        <v>226</v>
      </c>
      <c r="B180" s="33" t="s">
        <v>225</v>
      </c>
      <c r="C180" s="80">
        <v>3682.2</v>
      </c>
      <c r="D180" s="31">
        <v>1615</v>
      </c>
      <c r="E180" s="14">
        <v>1615</v>
      </c>
      <c r="F180" s="14">
        <v>1000</v>
      </c>
      <c r="G180" s="93">
        <v>1653</v>
      </c>
      <c r="H180" s="93">
        <v>1653</v>
      </c>
      <c r="I180" s="88">
        <v>1653</v>
      </c>
    </row>
    <row r="181" spans="1:9" ht="11.1" hidden="1" customHeight="1" x14ac:dyDescent="0.2">
      <c r="A181" s="1" t="s">
        <v>227</v>
      </c>
      <c r="B181" s="33" t="s">
        <v>225</v>
      </c>
      <c r="C181" s="80">
        <v>649.79999999999995</v>
      </c>
      <c r="D181" s="31">
        <v>285</v>
      </c>
      <c r="E181" s="14">
        <v>285</v>
      </c>
      <c r="F181" s="14">
        <v>180</v>
      </c>
      <c r="G181" s="93">
        <v>285</v>
      </c>
      <c r="H181" s="93">
        <v>285</v>
      </c>
      <c r="I181" s="88">
        <v>285</v>
      </c>
    </row>
    <row r="182" spans="1:9" ht="11.1" hidden="1" customHeight="1" x14ac:dyDescent="0.2">
      <c r="A182" s="1" t="s">
        <v>73</v>
      </c>
      <c r="B182" s="33" t="s">
        <v>225</v>
      </c>
      <c r="C182" s="80">
        <v>228</v>
      </c>
      <c r="D182" s="31">
        <v>145</v>
      </c>
      <c r="E182" s="14">
        <v>145</v>
      </c>
      <c r="F182" s="14">
        <v>1800</v>
      </c>
      <c r="G182" s="93">
        <v>200</v>
      </c>
      <c r="H182" s="93">
        <v>200</v>
      </c>
      <c r="I182" s="88">
        <v>200</v>
      </c>
    </row>
    <row r="183" spans="1:9" ht="11.1" hidden="1" customHeight="1" x14ac:dyDescent="0.2">
      <c r="A183" s="1" t="s">
        <v>427</v>
      </c>
      <c r="B183" s="33" t="s">
        <v>229</v>
      </c>
      <c r="C183" s="80"/>
      <c r="D183" s="31">
        <v>5.7</v>
      </c>
      <c r="E183" s="14">
        <v>7</v>
      </c>
      <c r="F183" s="14">
        <v>7</v>
      </c>
      <c r="G183" s="93">
        <v>7</v>
      </c>
      <c r="H183" s="93">
        <v>7</v>
      </c>
      <c r="I183" s="88">
        <v>7</v>
      </c>
    </row>
    <row r="184" spans="1:9" ht="11.1" hidden="1" customHeight="1" x14ac:dyDescent="0.2">
      <c r="A184" s="1" t="s">
        <v>478</v>
      </c>
      <c r="B184" s="33" t="s">
        <v>480</v>
      </c>
      <c r="C184" s="80"/>
      <c r="D184" s="31"/>
      <c r="E184" s="14"/>
      <c r="F184" s="14">
        <v>200</v>
      </c>
      <c r="G184" s="57"/>
      <c r="H184" s="57"/>
      <c r="I184" s="2"/>
    </row>
    <row r="185" spans="1:9" ht="11.1" hidden="1" customHeight="1" x14ac:dyDescent="0.2">
      <c r="A185" s="1" t="s">
        <v>479</v>
      </c>
      <c r="B185" s="33" t="s">
        <v>481</v>
      </c>
      <c r="C185" s="80"/>
      <c r="D185" s="31"/>
      <c r="E185" s="14"/>
      <c r="F185" s="14">
        <v>35</v>
      </c>
      <c r="G185" s="93"/>
      <c r="H185" s="93"/>
      <c r="I185" s="88"/>
    </row>
    <row r="186" spans="1:9" ht="11.1" hidden="1" customHeight="1" x14ac:dyDescent="0.2">
      <c r="A186" s="1" t="s">
        <v>228</v>
      </c>
      <c r="B186" s="33" t="s">
        <v>229</v>
      </c>
      <c r="C186" s="80"/>
      <c r="D186" s="31">
        <v>24.2</v>
      </c>
      <c r="E186" s="14">
        <v>24</v>
      </c>
      <c r="F186" s="14">
        <v>100</v>
      </c>
      <c r="G186" s="93">
        <v>24</v>
      </c>
      <c r="H186" s="93">
        <v>24</v>
      </c>
      <c r="I186" s="88">
        <v>24</v>
      </c>
    </row>
    <row r="187" spans="1:9" ht="11.1" hidden="1" customHeight="1" x14ac:dyDescent="0.2">
      <c r="A187" s="1" t="s">
        <v>230</v>
      </c>
      <c r="B187" s="33" t="s">
        <v>229</v>
      </c>
      <c r="C187" s="80"/>
      <c r="D187" s="31">
        <v>4.3</v>
      </c>
      <c r="E187" s="14">
        <v>4</v>
      </c>
      <c r="F187" s="14">
        <v>18</v>
      </c>
      <c r="G187" s="93">
        <v>4</v>
      </c>
      <c r="H187" s="93">
        <v>4</v>
      </c>
      <c r="I187" s="88">
        <v>4</v>
      </c>
    </row>
    <row r="188" spans="1:9" ht="11.1" hidden="1" customHeight="1" x14ac:dyDescent="0.2">
      <c r="A188" s="1" t="s">
        <v>79</v>
      </c>
      <c r="B188" s="33" t="s">
        <v>229</v>
      </c>
      <c r="C188" s="80"/>
      <c r="D188" s="31">
        <v>55.3</v>
      </c>
      <c r="E188" s="14">
        <v>44</v>
      </c>
      <c r="F188" s="14">
        <v>190</v>
      </c>
      <c r="G188" s="93">
        <v>44</v>
      </c>
      <c r="H188" s="93">
        <v>44</v>
      </c>
      <c r="I188" s="88">
        <v>44</v>
      </c>
    </row>
    <row r="189" spans="1:9" ht="11.1" hidden="1" customHeight="1" x14ac:dyDescent="0.2">
      <c r="A189" s="1" t="s">
        <v>231</v>
      </c>
      <c r="B189" s="33" t="s">
        <v>174</v>
      </c>
      <c r="C189" s="80"/>
      <c r="D189" s="31"/>
      <c r="E189" s="14"/>
      <c r="F189" s="14"/>
      <c r="G189" s="93"/>
      <c r="H189" s="93"/>
      <c r="I189" s="88"/>
    </row>
    <row r="190" spans="1:9" ht="11.1" hidden="1" customHeight="1" x14ac:dyDescent="0.2">
      <c r="A190" s="1" t="s">
        <v>232</v>
      </c>
      <c r="B190" s="33" t="s">
        <v>174</v>
      </c>
      <c r="C190" s="80"/>
      <c r="D190" s="31"/>
      <c r="E190" s="14"/>
      <c r="F190" s="14"/>
      <c r="G190" s="93"/>
      <c r="H190" s="93"/>
      <c r="I190" s="88"/>
    </row>
    <row r="191" spans="1:9" ht="11.1" hidden="1" customHeight="1" x14ac:dyDescent="0.2">
      <c r="A191" s="1" t="s">
        <v>81</v>
      </c>
      <c r="B191" s="33" t="s">
        <v>174</v>
      </c>
      <c r="C191" s="80">
        <v>4.0999999999999996</v>
      </c>
      <c r="D191" s="31">
        <v>4.0999999999999996</v>
      </c>
      <c r="E191" s="14">
        <v>5</v>
      </c>
      <c r="F191" s="14">
        <v>5</v>
      </c>
      <c r="G191" s="93">
        <v>5</v>
      </c>
      <c r="H191" s="93">
        <v>5</v>
      </c>
      <c r="I191" s="88">
        <v>5</v>
      </c>
    </row>
    <row r="192" spans="1:9" ht="11.1" hidden="1" customHeight="1" x14ac:dyDescent="0.2">
      <c r="A192" s="1" t="s">
        <v>428</v>
      </c>
      <c r="B192" s="33" t="s">
        <v>234</v>
      </c>
      <c r="C192" s="80"/>
      <c r="D192" s="31">
        <v>5.32</v>
      </c>
      <c r="E192" s="14">
        <v>6</v>
      </c>
      <c r="F192" s="14">
        <v>6</v>
      </c>
      <c r="G192" s="93">
        <v>6</v>
      </c>
      <c r="H192" s="93">
        <v>6</v>
      </c>
      <c r="I192" s="88">
        <v>6</v>
      </c>
    </row>
    <row r="193" spans="1:9" ht="11.1" hidden="1" customHeight="1" x14ac:dyDescent="0.2">
      <c r="A193" s="1" t="s">
        <v>482</v>
      </c>
      <c r="B193" s="33" t="s">
        <v>484</v>
      </c>
      <c r="C193" s="80"/>
      <c r="D193" s="31"/>
      <c r="E193" s="14"/>
      <c r="F193" s="14">
        <v>28</v>
      </c>
      <c r="G193" s="93"/>
      <c r="H193" s="93"/>
      <c r="I193" s="88"/>
    </row>
    <row r="194" spans="1:9" ht="11.1" hidden="1" customHeight="1" x14ac:dyDescent="0.2">
      <c r="A194" s="1" t="s">
        <v>483</v>
      </c>
      <c r="B194" s="33" t="s">
        <v>484</v>
      </c>
      <c r="C194" s="80"/>
      <c r="D194" s="31"/>
      <c r="E194" s="14"/>
      <c r="F194" s="14">
        <v>5</v>
      </c>
      <c r="G194" s="93"/>
      <c r="H194" s="93"/>
      <c r="I194" s="88"/>
    </row>
    <row r="195" spans="1:9" ht="11.1" hidden="1" customHeight="1" x14ac:dyDescent="0.2">
      <c r="A195" s="1" t="s">
        <v>233</v>
      </c>
      <c r="B195" s="33" t="s">
        <v>234</v>
      </c>
      <c r="C195" s="80">
        <v>51.48</v>
      </c>
      <c r="D195" s="31">
        <v>22.6</v>
      </c>
      <c r="E195" s="14">
        <v>23</v>
      </c>
      <c r="F195" s="14">
        <v>14</v>
      </c>
      <c r="G195" s="93">
        <v>23</v>
      </c>
      <c r="H195" s="93">
        <v>23</v>
      </c>
      <c r="I195" s="88">
        <v>23</v>
      </c>
    </row>
    <row r="196" spans="1:9" ht="11.1" hidden="1" customHeight="1" x14ac:dyDescent="0.2">
      <c r="A196" s="1" t="s">
        <v>235</v>
      </c>
      <c r="B196" s="33" t="s">
        <v>234</v>
      </c>
      <c r="C196" s="80">
        <v>9.1199999999999992</v>
      </c>
      <c r="D196" s="31">
        <v>4</v>
      </c>
      <c r="E196" s="14">
        <v>4</v>
      </c>
      <c r="F196" s="14">
        <v>3</v>
      </c>
      <c r="G196" s="93">
        <v>4</v>
      </c>
      <c r="H196" s="93">
        <v>4</v>
      </c>
      <c r="I196" s="88">
        <v>4</v>
      </c>
    </row>
    <row r="197" spans="1:9" ht="11.1" hidden="1" customHeight="1" x14ac:dyDescent="0.2">
      <c r="A197" s="1" t="s">
        <v>236</v>
      </c>
      <c r="B197" s="33" t="s">
        <v>234</v>
      </c>
      <c r="C197" s="80">
        <v>3.81</v>
      </c>
      <c r="D197" s="31">
        <v>2.6</v>
      </c>
      <c r="E197" s="14">
        <v>3</v>
      </c>
      <c r="F197" s="14">
        <v>29</v>
      </c>
      <c r="G197" s="93">
        <v>3</v>
      </c>
      <c r="H197" s="93">
        <v>3</v>
      </c>
      <c r="I197" s="88">
        <v>3</v>
      </c>
    </row>
    <row r="198" spans="1:9" ht="11.1" hidden="1" customHeight="1" x14ac:dyDescent="0.2">
      <c r="A198" s="1" t="s">
        <v>429</v>
      </c>
      <c r="B198" s="33" t="s">
        <v>238</v>
      </c>
      <c r="C198" s="80"/>
      <c r="D198" s="31">
        <v>53.2</v>
      </c>
      <c r="E198" s="14">
        <v>54</v>
      </c>
      <c r="F198" s="14">
        <v>54</v>
      </c>
      <c r="G198" s="93">
        <v>54</v>
      </c>
      <c r="H198" s="93">
        <v>54</v>
      </c>
      <c r="I198" s="88">
        <v>54</v>
      </c>
    </row>
    <row r="199" spans="1:9" ht="11.1" hidden="1" customHeight="1" x14ac:dyDescent="0.2">
      <c r="A199" s="1" t="s">
        <v>485</v>
      </c>
      <c r="B199" s="33" t="s">
        <v>487</v>
      </c>
      <c r="C199" s="80"/>
      <c r="D199" s="31"/>
      <c r="E199" s="14"/>
      <c r="F199" s="14">
        <v>280</v>
      </c>
      <c r="G199" s="93"/>
      <c r="H199" s="93"/>
      <c r="I199" s="88"/>
    </row>
    <row r="200" spans="1:9" ht="11.1" hidden="1" customHeight="1" x14ac:dyDescent="0.2">
      <c r="A200" s="1" t="s">
        <v>486</v>
      </c>
      <c r="B200" s="33" t="s">
        <v>487</v>
      </c>
      <c r="C200" s="80"/>
      <c r="D200" s="31"/>
      <c r="E200" s="14"/>
      <c r="F200" s="14">
        <v>50</v>
      </c>
      <c r="G200" s="93"/>
      <c r="H200" s="93"/>
      <c r="I200" s="88"/>
    </row>
    <row r="201" spans="1:9" ht="11.1" hidden="1" customHeight="1" x14ac:dyDescent="0.2">
      <c r="A201" s="1" t="s">
        <v>237</v>
      </c>
      <c r="B201" s="33" t="s">
        <v>238</v>
      </c>
      <c r="C201" s="80">
        <v>515.52</v>
      </c>
      <c r="D201" s="31">
        <v>226.1</v>
      </c>
      <c r="E201" s="14">
        <v>227</v>
      </c>
      <c r="F201" s="14">
        <v>140</v>
      </c>
      <c r="G201" s="93">
        <v>227</v>
      </c>
      <c r="H201" s="93">
        <v>227</v>
      </c>
      <c r="I201" s="88">
        <v>227</v>
      </c>
    </row>
    <row r="202" spans="1:9" ht="11.1" hidden="1" customHeight="1" x14ac:dyDescent="0.2">
      <c r="A202" s="1" t="s">
        <v>239</v>
      </c>
      <c r="B202" s="33" t="s">
        <v>238</v>
      </c>
      <c r="C202" s="80">
        <v>90.96</v>
      </c>
      <c r="D202" s="31">
        <v>39.9</v>
      </c>
      <c r="E202" s="14">
        <v>40</v>
      </c>
      <c r="F202" s="14">
        <v>25</v>
      </c>
      <c r="G202" s="93">
        <v>40</v>
      </c>
      <c r="H202" s="93">
        <v>40</v>
      </c>
      <c r="I202" s="88">
        <v>40</v>
      </c>
    </row>
    <row r="203" spans="1:9" ht="11.1" hidden="1" customHeight="1" x14ac:dyDescent="0.2">
      <c r="A203" s="1" t="s">
        <v>240</v>
      </c>
      <c r="B203" s="33" t="s">
        <v>238</v>
      </c>
      <c r="C203" s="80">
        <v>37.659999999999997</v>
      </c>
      <c r="D203" s="31">
        <v>236.04</v>
      </c>
      <c r="E203" s="14">
        <v>176</v>
      </c>
      <c r="F203" s="14">
        <v>430</v>
      </c>
      <c r="G203" s="93">
        <v>176</v>
      </c>
      <c r="H203" s="93">
        <v>176</v>
      </c>
      <c r="I203" s="88">
        <v>176</v>
      </c>
    </row>
    <row r="204" spans="1:9" ht="11.1" hidden="1" customHeight="1" x14ac:dyDescent="0.2">
      <c r="A204" s="1" t="s">
        <v>430</v>
      </c>
      <c r="B204" s="33" t="s">
        <v>242</v>
      </c>
      <c r="C204" s="80"/>
      <c r="D204" s="31">
        <v>3.04</v>
      </c>
      <c r="E204" s="14">
        <v>4</v>
      </c>
      <c r="F204" s="14">
        <v>4</v>
      </c>
      <c r="G204" s="93">
        <v>4</v>
      </c>
      <c r="H204" s="93">
        <v>4</v>
      </c>
      <c r="I204" s="88">
        <v>4</v>
      </c>
    </row>
    <row r="205" spans="1:9" ht="11.1" hidden="1" customHeight="1" x14ac:dyDescent="0.2">
      <c r="A205" s="1" t="s">
        <v>488</v>
      </c>
      <c r="B205" s="33" t="s">
        <v>490</v>
      </c>
      <c r="C205" s="80"/>
      <c r="D205" s="31"/>
      <c r="E205" s="14"/>
      <c r="F205" s="14">
        <v>16</v>
      </c>
      <c r="G205" s="93"/>
      <c r="H205" s="93"/>
      <c r="I205" s="88"/>
    </row>
    <row r="206" spans="1:9" ht="11.1" hidden="1" customHeight="1" x14ac:dyDescent="0.2">
      <c r="A206" s="1" t="s">
        <v>489</v>
      </c>
      <c r="B206" s="33" t="s">
        <v>490</v>
      </c>
      <c r="C206" s="80"/>
      <c r="D206" s="31"/>
      <c r="E206" s="14"/>
      <c r="F206" s="14">
        <v>3</v>
      </c>
      <c r="G206" s="93"/>
      <c r="H206" s="93"/>
      <c r="I206" s="88"/>
    </row>
    <row r="207" spans="1:9" ht="11.1" hidden="1" customHeight="1" x14ac:dyDescent="0.2">
      <c r="A207" s="1" t="s">
        <v>241</v>
      </c>
      <c r="B207" s="33" t="s">
        <v>242</v>
      </c>
      <c r="C207" s="80">
        <v>29.4</v>
      </c>
      <c r="D207" s="31">
        <v>12.9</v>
      </c>
      <c r="E207" s="14">
        <v>13</v>
      </c>
      <c r="F207" s="14">
        <v>8</v>
      </c>
      <c r="G207" s="93">
        <v>13</v>
      </c>
      <c r="H207" s="93">
        <v>13</v>
      </c>
      <c r="I207" s="88">
        <v>13</v>
      </c>
    </row>
    <row r="208" spans="1:9" ht="11.1" hidden="1" customHeight="1" x14ac:dyDescent="0.2">
      <c r="A208" s="1" t="s">
        <v>243</v>
      </c>
      <c r="B208" s="33" t="s">
        <v>242</v>
      </c>
      <c r="C208" s="80">
        <v>5.28</v>
      </c>
      <c r="D208" s="31">
        <v>2.2999999999999998</v>
      </c>
      <c r="E208" s="14">
        <v>4</v>
      </c>
      <c r="F208" s="14">
        <v>2</v>
      </c>
      <c r="G208" s="93">
        <v>4</v>
      </c>
      <c r="H208" s="93">
        <v>4</v>
      </c>
      <c r="I208" s="88">
        <v>4</v>
      </c>
    </row>
    <row r="209" spans="1:9" ht="11.1" hidden="1" customHeight="1" x14ac:dyDescent="0.2">
      <c r="A209" s="1" t="s">
        <v>244</v>
      </c>
      <c r="B209" s="33" t="s">
        <v>242</v>
      </c>
      <c r="C209" s="80">
        <v>2.12</v>
      </c>
      <c r="D209" s="31">
        <v>13.48</v>
      </c>
      <c r="E209" s="14">
        <v>10</v>
      </c>
      <c r="F209" s="1">
        <v>23</v>
      </c>
      <c r="G209" s="88">
        <v>10</v>
      </c>
      <c r="H209" s="88">
        <v>10</v>
      </c>
      <c r="I209" s="88">
        <v>10</v>
      </c>
    </row>
    <row r="210" spans="1:9" ht="11.1" hidden="1" customHeight="1" x14ac:dyDescent="0.2">
      <c r="A210" s="1" t="s">
        <v>431</v>
      </c>
      <c r="B210" s="33" t="s">
        <v>246</v>
      </c>
      <c r="C210" s="80"/>
      <c r="D210" s="31">
        <v>11.4</v>
      </c>
      <c r="E210" s="14">
        <v>12</v>
      </c>
      <c r="F210" s="1">
        <v>12</v>
      </c>
      <c r="G210" s="88">
        <v>12</v>
      </c>
      <c r="H210" s="88">
        <v>12</v>
      </c>
      <c r="I210" s="88">
        <v>12</v>
      </c>
    </row>
    <row r="211" spans="1:9" ht="11.1" hidden="1" customHeight="1" x14ac:dyDescent="0.2">
      <c r="A211" s="1" t="s">
        <v>491</v>
      </c>
      <c r="B211" s="33" t="s">
        <v>493</v>
      </c>
      <c r="C211" s="80"/>
      <c r="D211" s="31"/>
      <c r="E211" s="14"/>
      <c r="F211" s="1">
        <v>60</v>
      </c>
      <c r="G211" s="2"/>
      <c r="H211" s="2"/>
      <c r="I211" s="2"/>
    </row>
    <row r="212" spans="1:9" ht="11.1" hidden="1" customHeight="1" x14ac:dyDescent="0.2">
      <c r="A212" s="1" t="s">
        <v>492</v>
      </c>
      <c r="B212" s="33" t="s">
        <v>493</v>
      </c>
      <c r="C212" s="80"/>
      <c r="D212" s="31"/>
      <c r="E212" s="14"/>
      <c r="F212" s="1">
        <v>9</v>
      </c>
      <c r="G212" s="88"/>
      <c r="H212" s="88"/>
      <c r="I212" s="88"/>
    </row>
    <row r="213" spans="1:9" ht="11.1" hidden="1" customHeight="1" x14ac:dyDescent="0.2">
      <c r="A213" s="1" t="s">
        <v>245</v>
      </c>
      <c r="B213" s="33" t="s">
        <v>246</v>
      </c>
      <c r="C213" s="80">
        <v>110.52</v>
      </c>
      <c r="D213" s="31">
        <v>48.45</v>
      </c>
      <c r="E213" s="14">
        <v>49</v>
      </c>
      <c r="F213" s="1">
        <v>30</v>
      </c>
      <c r="G213" s="88">
        <v>49</v>
      </c>
      <c r="H213" s="88">
        <v>49</v>
      </c>
      <c r="I213" s="88">
        <v>49</v>
      </c>
    </row>
    <row r="214" spans="1:9" ht="11.1" hidden="1" customHeight="1" x14ac:dyDescent="0.2">
      <c r="A214" s="1" t="s">
        <v>247</v>
      </c>
      <c r="B214" s="33" t="s">
        <v>246</v>
      </c>
      <c r="C214" s="80">
        <v>19.440000000000001</v>
      </c>
      <c r="D214" s="31">
        <v>8.5500000000000007</v>
      </c>
      <c r="E214" s="14">
        <v>9</v>
      </c>
      <c r="F214" s="1">
        <v>6</v>
      </c>
      <c r="G214" s="88">
        <v>9</v>
      </c>
      <c r="H214" s="88">
        <v>9</v>
      </c>
      <c r="I214" s="88">
        <v>9</v>
      </c>
    </row>
    <row r="215" spans="1:9" ht="11.1" hidden="1" customHeight="1" x14ac:dyDescent="0.2">
      <c r="A215" s="1" t="s">
        <v>248</v>
      </c>
      <c r="B215" s="33" t="s">
        <v>246</v>
      </c>
      <c r="C215" s="80">
        <v>8.07</v>
      </c>
      <c r="D215" s="31">
        <v>19.38</v>
      </c>
      <c r="E215" s="14">
        <v>16</v>
      </c>
      <c r="F215" s="18">
        <v>85</v>
      </c>
      <c r="G215" s="40">
        <v>16</v>
      </c>
      <c r="H215" s="40">
        <v>16</v>
      </c>
      <c r="I215" s="40">
        <v>16</v>
      </c>
    </row>
    <row r="216" spans="1:9" ht="11.1" hidden="1" customHeight="1" x14ac:dyDescent="0.2">
      <c r="A216" s="1" t="s">
        <v>183</v>
      </c>
      <c r="B216" s="33" t="s">
        <v>250</v>
      </c>
      <c r="C216" s="80"/>
      <c r="D216" s="31">
        <v>3.8</v>
      </c>
      <c r="E216" s="14">
        <v>4</v>
      </c>
      <c r="F216" s="18">
        <v>4</v>
      </c>
      <c r="G216" s="40">
        <v>4</v>
      </c>
      <c r="H216" s="40">
        <v>4</v>
      </c>
      <c r="I216" s="40">
        <v>4</v>
      </c>
    </row>
    <row r="217" spans="1:9" ht="11.1" hidden="1" customHeight="1" x14ac:dyDescent="0.2">
      <c r="A217" s="1" t="s">
        <v>491</v>
      </c>
      <c r="B217" s="33" t="s">
        <v>495</v>
      </c>
      <c r="C217" s="80"/>
      <c r="D217" s="31"/>
      <c r="E217" s="14"/>
      <c r="F217" s="18">
        <v>20</v>
      </c>
      <c r="G217" s="40"/>
      <c r="H217" s="40"/>
      <c r="I217" s="40"/>
    </row>
    <row r="218" spans="1:9" ht="11.1" hidden="1" customHeight="1" x14ac:dyDescent="0.2">
      <c r="A218" s="1" t="s">
        <v>494</v>
      </c>
      <c r="B218" s="33" t="s">
        <v>495</v>
      </c>
      <c r="C218" s="80"/>
      <c r="D218" s="31"/>
      <c r="E218" s="14"/>
      <c r="F218" s="18">
        <v>6</v>
      </c>
      <c r="G218" s="40"/>
      <c r="H218" s="40"/>
      <c r="I218" s="40"/>
    </row>
    <row r="219" spans="1:9" ht="11.1" hidden="1" customHeight="1" x14ac:dyDescent="0.2">
      <c r="A219" s="1" t="s">
        <v>249</v>
      </c>
      <c r="B219" s="33" t="s">
        <v>250</v>
      </c>
      <c r="C219" s="80">
        <v>36.840000000000003</v>
      </c>
      <c r="D219" s="31">
        <v>16.149999999999999</v>
      </c>
      <c r="E219" s="14">
        <v>17</v>
      </c>
      <c r="F219" s="18">
        <v>10</v>
      </c>
      <c r="G219" s="40">
        <v>17</v>
      </c>
      <c r="H219" s="40">
        <v>17</v>
      </c>
      <c r="I219" s="40">
        <v>17</v>
      </c>
    </row>
    <row r="220" spans="1:9" ht="11.1" hidden="1" customHeight="1" x14ac:dyDescent="0.2">
      <c r="A220" s="1" t="s">
        <v>251</v>
      </c>
      <c r="B220" s="33" t="s">
        <v>250</v>
      </c>
      <c r="C220" s="80">
        <v>6.48</v>
      </c>
      <c r="D220" s="31">
        <v>2.85</v>
      </c>
      <c r="E220" s="14">
        <v>3</v>
      </c>
      <c r="F220" s="18">
        <v>2</v>
      </c>
      <c r="G220" s="40">
        <v>3</v>
      </c>
      <c r="H220" s="40">
        <v>3</v>
      </c>
      <c r="I220" s="40">
        <v>3</v>
      </c>
    </row>
    <row r="221" spans="1:9" ht="11.1" hidden="1" customHeight="1" x14ac:dyDescent="0.2">
      <c r="A221" s="1" t="s">
        <v>252</v>
      </c>
      <c r="B221" s="33" t="s">
        <v>253</v>
      </c>
      <c r="C221" s="80">
        <v>2.69</v>
      </c>
      <c r="D221" s="31">
        <v>1.86</v>
      </c>
      <c r="E221" s="14">
        <v>2</v>
      </c>
      <c r="F221" s="1">
        <v>9</v>
      </c>
      <c r="G221" s="88">
        <v>2</v>
      </c>
      <c r="H221" s="88">
        <v>2</v>
      </c>
      <c r="I221" s="88">
        <v>2</v>
      </c>
    </row>
    <row r="222" spans="1:9" ht="11.1" hidden="1" customHeight="1" x14ac:dyDescent="0.2">
      <c r="A222" s="1" t="s">
        <v>432</v>
      </c>
      <c r="B222" s="33" t="s">
        <v>255</v>
      </c>
      <c r="C222" s="80"/>
      <c r="D222" s="31">
        <v>18.05</v>
      </c>
      <c r="E222" s="14">
        <v>19</v>
      </c>
      <c r="F222" s="1">
        <v>19</v>
      </c>
      <c r="G222" s="88">
        <v>19</v>
      </c>
      <c r="H222" s="88">
        <v>19</v>
      </c>
      <c r="I222" s="88">
        <v>19</v>
      </c>
    </row>
    <row r="223" spans="1:9" ht="11.1" hidden="1" customHeight="1" x14ac:dyDescent="0.2">
      <c r="A223" s="1" t="s">
        <v>497</v>
      </c>
      <c r="B223" s="33" t="s">
        <v>498</v>
      </c>
      <c r="C223" s="80"/>
      <c r="D223" s="31"/>
      <c r="E223" s="14"/>
      <c r="F223" s="1">
        <v>100</v>
      </c>
      <c r="G223" s="88"/>
      <c r="H223" s="88"/>
      <c r="I223" s="88"/>
    </row>
    <row r="224" spans="1:9" ht="11.1" hidden="1" customHeight="1" x14ac:dyDescent="0.2">
      <c r="A224" s="1" t="s">
        <v>496</v>
      </c>
      <c r="B224" s="33" t="s">
        <v>498</v>
      </c>
      <c r="C224" s="80"/>
      <c r="D224" s="31"/>
      <c r="E224" s="14"/>
      <c r="F224" s="1">
        <v>17</v>
      </c>
      <c r="G224" s="88"/>
      <c r="H224" s="88"/>
      <c r="I224" s="88"/>
    </row>
    <row r="225" spans="1:9" ht="11.1" hidden="1" customHeight="1" x14ac:dyDescent="0.2">
      <c r="A225" s="1" t="s">
        <v>254</v>
      </c>
      <c r="B225" s="14" t="s">
        <v>255</v>
      </c>
      <c r="C225" s="80">
        <v>174.84</v>
      </c>
      <c r="D225" s="31">
        <v>76.7</v>
      </c>
      <c r="E225" s="14">
        <v>77</v>
      </c>
      <c r="F225" s="1">
        <v>50</v>
      </c>
      <c r="G225" s="88">
        <v>77</v>
      </c>
      <c r="H225" s="88">
        <v>77</v>
      </c>
      <c r="I225" s="88">
        <v>77</v>
      </c>
    </row>
    <row r="226" spans="1:9" ht="11.1" hidden="1" customHeight="1" x14ac:dyDescent="0.2">
      <c r="A226" s="1" t="s">
        <v>256</v>
      </c>
      <c r="B226" s="14" t="s">
        <v>255</v>
      </c>
      <c r="C226" s="80">
        <v>30.84</v>
      </c>
      <c r="D226" s="31">
        <v>13.55</v>
      </c>
      <c r="E226" s="14">
        <v>15</v>
      </c>
      <c r="F226" s="1">
        <v>9</v>
      </c>
      <c r="G226" s="88">
        <v>15</v>
      </c>
      <c r="H226" s="88">
        <v>15</v>
      </c>
      <c r="I226" s="88">
        <v>15</v>
      </c>
    </row>
    <row r="227" spans="1:9" ht="11.1" hidden="1" customHeight="1" x14ac:dyDescent="0.2">
      <c r="A227" s="1" t="s">
        <v>257</v>
      </c>
      <c r="B227" s="14" t="s">
        <v>255</v>
      </c>
      <c r="C227" s="80">
        <v>12.86</v>
      </c>
      <c r="D227" s="31">
        <v>80.03</v>
      </c>
      <c r="E227" s="14">
        <v>60</v>
      </c>
      <c r="F227" s="18">
        <v>30</v>
      </c>
      <c r="G227" s="40">
        <v>60</v>
      </c>
      <c r="H227" s="40">
        <v>60</v>
      </c>
      <c r="I227" s="40">
        <v>60</v>
      </c>
    </row>
    <row r="228" spans="1:9" ht="11.1" hidden="1" customHeight="1" x14ac:dyDescent="0.2">
      <c r="A228" s="1" t="s">
        <v>258</v>
      </c>
      <c r="B228" s="14" t="s">
        <v>113</v>
      </c>
      <c r="C228" s="80"/>
      <c r="D228" s="31"/>
      <c r="E228" s="14"/>
      <c r="F228" s="18"/>
      <c r="G228" s="40"/>
      <c r="H228" s="40"/>
      <c r="I228" s="40"/>
    </row>
    <row r="229" spans="1:9" ht="11.1" hidden="1" customHeight="1" x14ac:dyDescent="0.2">
      <c r="A229" s="1" t="s">
        <v>259</v>
      </c>
      <c r="B229" s="14" t="s">
        <v>113</v>
      </c>
      <c r="C229" s="80"/>
      <c r="D229" s="31"/>
      <c r="E229" s="14"/>
      <c r="F229" s="18"/>
      <c r="G229" s="40"/>
      <c r="H229" s="40"/>
      <c r="I229" s="40"/>
    </row>
    <row r="230" spans="1:9" ht="11.1" hidden="1" customHeight="1" x14ac:dyDescent="0.2">
      <c r="A230" s="1" t="s">
        <v>260</v>
      </c>
      <c r="B230" s="14" t="s">
        <v>113</v>
      </c>
      <c r="C230" s="80"/>
      <c r="D230" s="31"/>
      <c r="E230" s="14"/>
      <c r="F230" s="18"/>
      <c r="G230" s="40"/>
      <c r="H230" s="40"/>
      <c r="I230" s="40"/>
    </row>
    <row r="231" spans="1:9" ht="11.1" hidden="1" customHeight="1" x14ac:dyDescent="0.2">
      <c r="A231" s="1" t="s">
        <v>261</v>
      </c>
      <c r="B231" s="14" t="s">
        <v>113</v>
      </c>
      <c r="C231" s="80">
        <v>0</v>
      </c>
      <c r="D231" s="31"/>
      <c r="E231" s="14"/>
      <c r="F231" s="1"/>
      <c r="G231" s="88"/>
      <c r="H231" s="88"/>
      <c r="I231" s="88"/>
    </row>
    <row r="232" spans="1:9" ht="11.1" hidden="1" customHeight="1" x14ac:dyDescent="0.2">
      <c r="A232" s="1" t="s">
        <v>262</v>
      </c>
      <c r="B232" s="14" t="s">
        <v>115</v>
      </c>
      <c r="C232" s="80"/>
      <c r="D232" s="31">
        <v>212.2</v>
      </c>
      <c r="E232" s="14">
        <v>209</v>
      </c>
      <c r="F232" s="1"/>
      <c r="G232" s="88">
        <v>1000</v>
      </c>
      <c r="H232" s="88">
        <v>1000</v>
      </c>
      <c r="I232" s="88">
        <v>1000</v>
      </c>
    </row>
    <row r="233" spans="1:9" ht="11.1" hidden="1" customHeight="1" x14ac:dyDescent="0.2">
      <c r="A233" s="1" t="s">
        <v>263</v>
      </c>
      <c r="B233" s="14" t="s">
        <v>264</v>
      </c>
      <c r="C233" s="80">
        <v>238.2</v>
      </c>
      <c r="D233" s="31">
        <v>136.05000000000001</v>
      </c>
      <c r="E233" s="14">
        <v>137</v>
      </c>
      <c r="F233" s="1">
        <v>550</v>
      </c>
      <c r="G233" s="88">
        <v>140</v>
      </c>
      <c r="H233" s="88">
        <v>140</v>
      </c>
      <c r="I233" s="88">
        <v>140</v>
      </c>
    </row>
    <row r="234" spans="1:9" ht="11.1" hidden="1" customHeight="1" x14ac:dyDescent="0.2">
      <c r="A234" s="1" t="s">
        <v>265</v>
      </c>
      <c r="B234" s="14" t="s">
        <v>266</v>
      </c>
      <c r="C234" s="80">
        <v>211.36</v>
      </c>
      <c r="D234" s="31">
        <v>63.45</v>
      </c>
      <c r="E234" s="14">
        <v>200</v>
      </c>
      <c r="F234" s="1"/>
      <c r="G234" s="88">
        <v>200</v>
      </c>
      <c r="H234" s="88">
        <v>200</v>
      </c>
      <c r="I234" s="88">
        <v>200</v>
      </c>
    </row>
    <row r="235" spans="1:9" ht="11.1" hidden="1" customHeight="1" x14ac:dyDescent="0.2">
      <c r="A235" s="1" t="s">
        <v>267</v>
      </c>
      <c r="B235" s="14" t="s">
        <v>268</v>
      </c>
      <c r="C235" s="80">
        <v>37.299999999999997</v>
      </c>
      <c r="D235" s="31">
        <v>11.2</v>
      </c>
      <c r="E235" s="14">
        <v>40</v>
      </c>
      <c r="F235" s="1"/>
      <c r="G235" s="88">
        <v>40</v>
      </c>
      <c r="H235" s="88">
        <v>40</v>
      </c>
      <c r="I235" s="88">
        <v>40</v>
      </c>
    </row>
    <row r="236" spans="1:9" ht="11.1" hidden="1" customHeight="1" x14ac:dyDescent="0.2">
      <c r="A236" s="1" t="s">
        <v>269</v>
      </c>
      <c r="B236" s="14" t="s">
        <v>270</v>
      </c>
      <c r="C236" s="80">
        <v>129.71</v>
      </c>
      <c r="D236" s="31">
        <v>552.98</v>
      </c>
      <c r="E236" s="14">
        <v>200</v>
      </c>
      <c r="F236" s="1"/>
      <c r="G236" s="88">
        <v>200</v>
      </c>
      <c r="H236" s="88">
        <v>200</v>
      </c>
      <c r="I236" s="88">
        <v>200</v>
      </c>
    </row>
    <row r="237" spans="1:9" ht="11.1" hidden="1" customHeight="1" x14ac:dyDescent="0.2">
      <c r="A237" s="1" t="s">
        <v>271</v>
      </c>
      <c r="B237" s="14" t="s">
        <v>272</v>
      </c>
      <c r="C237" s="80">
        <v>627.13</v>
      </c>
      <c r="D237" s="31">
        <v>223.57</v>
      </c>
      <c r="E237" s="54">
        <v>400</v>
      </c>
      <c r="F237" s="18">
        <v>250</v>
      </c>
      <c r="G237" s="40">
        <v>300</v>
      </c>
      <c r="H237" s="40">
        <v>300</v>
      </c>
      <c r="I237" s="40">
        <v>300</v>
      </c>
    </row>
    <row r="238" spans="1:9" ht="11.1" hidden="1" customHeight="1" x14ac:dyDescent="0.2">
      <c r="A238" s="1" t="s">
        <v>273</v>
      </c>
      <c r="B238" s="14" t="s">
        <v>274</v>
      </c>
      <c r="C238" s="80">
        <v>0</v>
      </c>
      <c r="D238" s="31"/>
      <c r="E238" s="14"/>
      <c r="F238" s="18"/>
      <c r="G238" s="40"/>
      <c r="H238" s="40"/>
      <c r="I238" s="40"/>
    </row>
    <row r="239" spans="1:9" ht="11.1" hidden="1" customHeight="1" x14ac:dyDescent="0.2">
      <c r="A239" s="1" t="s">
        <v>275</v>
      </c>
      <c r="B239" s="14" t="s">
        <v>276</v>
      </c>
      <c r="C239" s="80">
        <v>326.44</v>
      </c>
      <c r="D239" s="31">
        <v>11.4</v>
      </c>
      <c r="E239" s="14">
        <v>100</v>
      </c>
      <c r="F239" s="18"/>
      <c r="G239" s="40">
        <v>300</v>
      </c>
      <c r="H239" s="40">
        <v>300</v>
      </c>
      <c r="I239" s="40">
        <v>300</v>
      </c>
    </row>
    <row r="240" spans="1:9" ht="11.1" hidden="1" customHeight="1" x14ac:dyDescent="0.2">
      <c r="A240" s="1" t="s">
        <v>277</v>
      </c>
      <c r="B240" s="14" t="s">
        <v>142</v>
      </c>
      <c r="C240" s="80">
        <v>0</v>
      </c>
      <c r="D240" s="31"/>
      <c r="E240" s="14"/>
      <c r="F240" s="1"/>
      <c r="G240" s="88"/>
      <c r="H240" s="88"/>
      <c r="I240" s="88"/>
    </row>
    <row r="241" spans="1:9" ht="11.1" hidden="1" customHeight="1" x14ac:dyDescent="0.2">
      <c r="A241" s="1" t="s">
        <v>214</v>
      </c>
      <c r="B241" s="14" t="s">
        <v>278</v>
      </c>
      <c r="C241" s="80">
        <v>0</v>
      </c>
      <c r="D241" s="31"/>
      <c r="E241" s="14"/>
      <c r="F241" s="1"/>
      <c r="G241" s="88"/>
      <c r="H241" s="88"/>
      <c r="I241" s="88"/>
    </row>
    <row r="242" spans="1:9" ht="11.1" hidden="1" customHeight="1" x14ac:dyDescent="0.2">
      <c r="A242" s="1" t="s">
        <v>279</v>
      </c>
      <c r="B242" s="14" t="s">
        <v>148</v>
      </c>
      <c r="C242" s="80">
        <v>0</v>
      </c>
      <c r="D242" s="31"/>
      <c r="E242" s="14"/>
      <c r="F242" s="1"/>
      <c r="G242" s="88"/>
      <c r="H242" s="88"/>
      <c r="I242" s="88"/>
    </row>
    <row r="243" spans="1:9" ht="11.1" hidden="1" customHeight="1" x14ac:dyDescent="0.2">
      <c r="A243" s="1" t="s">
        <v>280</v>
      </c>
      <c r="B243" s="14" t="s">
        <v>150</v>
      </c>
      <c r="C243" s="80">
        <v>146.9</v>
      </c>
      <c r="D243" s="31">
        <v>100.1</v>
      </c>
      <c r="E243" s="14">
        <v>200</v>
      </c>
      <c r="F243" s="1">
        <v>80</v>
      </c>
      <c r="G243" s="88">
        <v>200</v>
      </c>
      <c r="H243" s="88">
        <v>200</v>
      </c>
      <c r="I243" s="88">
        <v>200</v>
      </c>
    </row>
    <row r="244" spans="1:9" ht="11.1" hidden="1" customHeight="1" x14ac:dyDescent="0.2">
      <c r="A244" s="1" t="s">
        <v>281</v>
      </c>
      <c r="B244" s="14" t="s">
        <v>282</v>
      </c>
      <c r="C244" s="80">
        <v>5.64</v>
      </c>
      <c r="D244" s="31">
        <v>5.64</v>
      </c>
      <c r="E244" s="14">
        <v>6</v>
      </c>
      <c r="F244" s="1"/>
      <c r="G244" s="88">
        <v>6</v>
      </c>
      <c r="H244" s="88">
        <v>6</v>
      </c>
      <c r="I244" s="88">
        <v>6</v>
      </c>
    </row>
    <row r="245" spans="1:9" ht="11.1" hidden="1" customHeight="1" x14ac:dyDescent="0.2">
      <c r="A245" s="1" t="s">
        <v>283</v>
      </c>
      <c r="B245" s="14" t="s">
        <v>284</v>
      </c>
      <c r="C245" s="80">
        <v>1</v>
      </c>
      <c r="D245" s="31">
        <v>1</v>
      </c>
      <c r="E245" s="14">
        <v>1</v>
      </c>
      <c r="F245" s="1"/>
      <c r="G245" s="88">
        <v>1</v>
      </c>
      <c r="H245" s="88">
        <v>1</v>
      </c>
      <c r="I245" s="88">
        <v>1</v>
      </c>
    </row>
    <row r="246" spans="1:9" ht="11.1" hidden="1" customHeight="1" x14ac:dyDescent="0.2">
      <c r="A246" s="1" t="s">
        <v>285</v>
      </c>
      <c r="B246" s="14" t="s">
        <v>286</v>
      </c>
      <c r="C246" s="80">
        <v>6.64</v>
      </c>
      <c r="D246" s="31"/>
      <c r="E246" s="14"/>
      <c r="F246" s="1">
        <v>12</v>
      </c>
      <c r="G246" s="88"/>
      <c r="H246" s="88"/>
      <c r="I246" s="88"/>
    </row>
    <row r="247" spans="1:9" ht="11.1" hidden="1" customHeight="1" x14ac:dyDescent="0.2">
      <c r="A247" s="1" t="s">
        <v>287</v>
      </c>
      <c r="B247" s="14" t="s">
        <v>154</v>
      </c>
      <c r="C247" s="80">
        <v>48.26</v>
      </c>
      <c r="D247" s="31">
        <v>19.309999999999999</v>
      </c>
      <c r="E247" s="14">
        <v>20</v>
      </c>
      <c r="F247" s="1"/>
      <c r="G247" s="88">
        <v>20</v>
      </c>
      <c r="H247" s="88">
        <v>20</v>
      </c>
      <c r="I247" s="88">
        <v>20</v>
      </c>
    </row>
    <row r="248" spans="1:9" ht="11.1" hidden="1" customHeight="1" x14ac:dyDescent="0.2">
      <c r="A248" s="1" t="s">
        <v>288</v>
      </c>
      <c r="B248" s="27" t="s">
        <v>289</v>
      </c>
      <c r="C248" s="82">
        <v>41</v>
      </c>
      <c r="D248" s="32">
        <v>1511.41</v>
      </c>
      <c r="E248" s="27">
        <v>500</v>
      </c>
      <c r="F248" s="3">
        <v>1200</v>
      </c>
      <c r="G248" s="91">
        <v>2000</v>
      </c>
      <c r="H248" s="91">
        <v>2000</v>
      </c>
      <c r="I248" s="91">
        <v>2000</v>
      </c>
    </row>
    <row r="249" spans="1:9" ht="11.1" customHeight="1" x14ac:dyDescent="0.2">
      <c r="A249" s="10"/>
      <c r="B249" s="42" t="s">
        <v>290</v>
      </c>
      <c r="C249" s="101">
        <f t="shared" ref="C249:F249" si="10">SUM(C177:C248)</f>
        <v>7531.6099999999988</v>
      </c>
      <c r="D249" s="31">
        <f t="shared" si="10"/>
        <v>6289.1600000000008</v>
      </c>
      <c r="E249" s="18">
        <f t="shared" si="10"/>
        <v>5369</v>
      </c>
      <c r="F249" s="18">
        <f t="shared" si="10"/>
        <v>9355</v>
      </c>
      <c r="G249" s="40">
        <v>6806</v>
      </c>
      <c r="H249" s="40">
        <v>7806</v>
      </c>
      <c r="I249" s="40">
        <v>7806</v>
      </c>
    </row>
    <row r="250" spans="1:9" ht="11.1" customHeight="1" x14ac:dyDescent="0.2">
      <c r="A250" s="3"/>
      <c r="B250" s="28"/>
      <c r="C250" s="29"/>
      <c r="D250" s="32"/>
      <c r="E250" s="3"/>
      <c r="F250" s="3"/>
      <c r="G250" s="91"/>
      <c r="H250" s="91"/>
      <c r="I250" s="91"/>
    </row>
    <row r="251" spans="1:9" ht="11.1" hidden="1" customHeight="1" x14ac:dyDescent="0.2">
      <c r="A251" s="11" t="s">
        <v>291</v>
      </c>
      <c r="B251" s="30" t="s">
        <v>292</v>
      </c>
      <c r="C251" s="12"/>
      <c r="D251" s="71">
        <v>19.5</v>
      </c>
      <c r="E251" s="11">
        <v>0</v>
      </c>
      <c r="F251" s="10"/>
      <c r="G251" s="51"/>
      <c r="H251" s="51"/>
      <c r="I251" s="51"/>
    </row>
    <row r="252" spans="1:9" ht="11.1" hidden="1" customHeight="1" x14ac:dyDescent="0.2">
      <c r="A252" s="14" t="s">
        <v>277</v>
      </c>
      <c r="B252" s="14" t="s">
        <v>142</v>
      </c>
      <c r="C252" s="15"/>
      <c r="D252" s="31"/>
      <c r="E252" s="14"/>
      <c r="F252" s="1"/>
      <c r="G252" s="2"/>
      <c r="H252" s="2"/>
      <c r="I252" s="2"/>
    </row>
    <row r="253" spans="1:9" ht="11.1" hidden="1" customHeight="1" x14ac:dyDescent="0.2">
      <c r="A253" s="27" t="s">
        <v>293</v>
      </c>
      <c r="B253" s="27" t="s">
        <v>210</v>
      </c>
      <c r="C253" s="29"/>
      <c r="D253" s="32"/>
      <c r="E253" s="27"/>
      <c r="F253" s="3"/>
      <c r="G253" s="4"/>
      <c r="H253" s="4"/>
      <c r="I253" s="4"/>
    </row>
    <row r="254" spans="1:9" ht="11.1" customHeight="1" x14ac:dyDescent="0.2">
      <c r="A254" s="1"/>
      <c r="B254" s="58" t="s">
        <v>294</v>
      </c>
      <c r="C254" s="101">
        <f t="shared" ref="C254:I254" si="11">SUM(C251:C253)</f>
        <v>0</v>
      </c>
      <c r="D254" s="31">
        <f t="shared" si="11"/>
        <v>19.5</v>
      </c>
      <c r="E254" s="1">
        <f t="shared" si="11"/>
        <v>0</v>
      </c>
      <c r="F254" s="1">
        <f t="shared" si="11"/>
        <v>0</v>
      </c>
      <c r="G254" s="88">
        <f t="shared" si="11"/>
        <v>0</v>
      </c>
      <c r="H254" s="88">
        <f t="shared" si="11"/>
        <v>0</v>
      </c>
      <c r="I254" s="88">
        <f t="shared" si="11"/>
        <v>0</v>
      </c>
    </row>
    <row r="255" spans="1:9" ht="11.1" customHeight="1" x14ac:dyDescent="0.2">
      <c r="A255" s="3"/>
      <c r="B255" s="3"/>
      <c r="C255" s="29"/>
      <c r="D255" s="32"/>
      <c r="E255" s="3"/>
      <c r="F255" s="59"/>
      <c r="G255" s="4"/>
      <c r="H255" s="4"/>
      <c r="I255" s="4"/>
    </row>
    <row r="256" spans="1:9" ht="11.1" hidden="1" customHeight="1" x14ac:dyDescent="0.2">
      <c r="A256" s="10" t="s">
        <v>295</v>
      </c>
      <c r="B256" s="10" t="s">
        <v>296</v>
      </c>
      <c r="C256" s="80"/>
      <c r="D256" s="31">
        <v>2.4</v>
      </c>
      <c r="E256" s="10">
        <v>3</v>
      </c>
      <c r="F256" s="10">
        <v>3</v>
      </c>
      <c r="G256" s="92">
        <v>3</v>
      </c>
      <c r="H256" s="92">
        <v>3</v>
      </c>
      <c r="I256" s="92">
        <v>3</v>
      </c>
    </row>
    <row r="257" spans="1:9" ht="11.1" hidden="1" customHeight="1" x14ac:dyDescent="0.2">
      <c r="A257" s="1" t="s">
        <v>297</v>
      </c>
      <c r="B257" s="1" t="s">
        <v>176</v>
      </c>
      <c r="C257" s="80"/>
      <c r="D257" s="31">
        <v>0.33</v>
      </c>
      <c r="E257" s="1">
        <v>1</v>
      </c>
      <c r="F257" s="1">
        <v>1</v>
      </c>
      <c r="G257" s="88">
        <v>1</v>
      </c>
      <c r="H257" s="88">
        <v>1</v>
      </c>
      <c r="I257" s="88">
        <v>1</v>
      </c>
    </row>
    <row r="258" spans="1:9" ht="11.1" hidden="1" customHeight="1" x14ac:dyDescent="0.2">
      <c r="A258" s="1" t="s">
        <v>298</v>
      </c>
      <c r="B258" s="1" t="s">
        <v>299</v>
      </c>
      <c r="C258" s="80"/>
      <c r="D258" s="31">
        <v>3.36</v>
      </c>
      <c r="E258" s="1">
        <v>4</v>
      </c>
      <c r="F258" s="1">
        <v>4</v>
      </c>
      <c r="G258" s="88">
        <v>4</v>
      </c>
      <c r="H258" s="88">
        <v>4</v>
      </c>
      <c r="I258" s="88">
        <v>4</v>
      </c>
    </row>
    <row r="259" spans="1:9" ht="11.1" hidden="1" customHeight="1" x14ac:dyDescent="0.2">
      <c r="A259" s="1" t="s">
        <v>300</v>
      </c>
      <c r="B259" s="1" t="s">
        <v>180</v>
      </c>
      <c r="C259" s="80"/>
      <c r="D259" s="31">
        <v>0.19</v>
      </c>
      <c r="E259" s="1">
        <v>1</v>
      </c>
      <c r="F259" s="1">
        <v>1</v>
      </c>
      <c r="G259" s="88">
        <v>1</v>
      </c>
      <c r="H259" s="88">
        <v>1</v>
      </c>
      <c r="I259" s="88">
        <v>1</v>
      </c>
    </row>
    <row r="260" spans="1:9" ht="11.1" hidden="1" customHeight="1" x14ac:dyDescent="0.2">
      <c r="A260" s="1" t="s">
        <v>248</v>
      </c>
      <c r="B260" s="1" t="s">
        <v>301</v>
      </c>
      <c r="C260" s="80"/>
      <c r="D260" s="31">
        <v>0.72</v>
      </c>
      <c r="E260" s="1">
        <v>1</v>
      </c>
      <c r="F260" s="1">
        <v>1</v>
      </c>
      <c r="G260" s="88">
        <v>1</v>
      </c>
      <c r="H260" s="88">
        <v>1</v>
      </c>
      <c r="I260" s="88">
        <v>1</v>
      </c>
    </row>
    <row r="261" spans="1:9" ht="11.1" hidden="1" customHeight="1" x14ac:dyDescent="0.2">
      <c r="A261" s="1" t="s">
        <v>302</v>
      </c>
      <c r="B261" s="1" t="s">
        <v>184</v>
      </c>
      <c r="C261" s="80"/>
      <c r="D261" s="31">
        <v>0.24</v>
      </c>
      <c r="E261" s="1">
        <v>1</v>
      </c>
      <c r="F261" s="1">
        <v>1</v>
      </c>
      <c r="G261" s="88">
        <v>1</v>
      </c>
      <c r="H261" s="88">
        <v>1</v>
      </c>
      <c r="I261" s="88">
        <v>1</v>
      </c>
    </row>
    <row r="262" spans="1:9" ht="11.1" hidden="1" customHeight="1" x14ac:dyDescent="0.2">
      <c r="A262" s="1" t="s">
        <v>257</v>
      </c>
      <c r="B262" s="1" t="s">
        <v>186</v>
      </c>
      <c r="C262" s="80"/>
      <c r="D262" s="31">
        <v>1.1399999999999999</v>
      </c>
      <c r="E262" s="1">
        <v>2</v>
      </c>
      <c r="F262" s="1">
        <v>2</v>
      </c>
      <c r="G262" s="88">
        <v>2</v>
      </c>
      <c r="H262" s="88">
        <v>2</v>
      </c>
      <c r="I262" s="88">
        <v>2</v>
      </c>
    </row>
    <row r="263" spans="1:9" ht="11.1" hidden="1" customHeight="1" x14ac:dyDescent="0.2">
      <c r="A263" s="1" t="s">
        <v>303</v>
      </c>
      <c r="B263" s="1" t="s">
        <v>304</v>
      </c>
      <c r="C263" s="80">
        <v>2293.2800000000002</v>
      </c>
      <c r="D263" s="31">
        <v>2508.67</v>
      </c>
      <c r="E263" s="18">
        <v>2000</v>
      </c>
      <c r="F263" s="18">
        <v>1900</v>
      </c>
      <c r="G263" s="40">
        <v>2000</v>
      </c>
      <c r="H263" s="40">
        <v>2000</v>
      </c>
      <c r="I263" s="40">
        <v>2000</v>
      </c>
    </row>
    <row r="264" spans="1:9" ht="11.1" hidden="1" customHeight="1" x14ac:dyDescent="0.2">
      <c r="A264" s="1" t="s">
        <v>305</v>
      </c>
      <c r="B264" s="1" t="s">
        <v>115</v>
      </c>
      <c r="C264" s="80">
        <v>67.2</v>
      </c>
      <c r="D264" s="31">
        <v>72</v>
      </c>
      <c r="E264" s="1">
        <v>100</v>
      </c>
      <c r="F264" s="1">
        <v>100</v>
      </c>
      <c r="G264" s="88">
        <v>100</v>
      </c>
      <c r="H264" s="88">
        <v>100</v>
      </c>
      <c r="I264" s="88">
        <v>100</v>
      </c>
    </row>
    <row r="265" spans="1:9" ht="11.1" hidden="1" customHeight="1" x14ac:dyDescent="0.2">
      <c r="A265" s="1" t="s">
        <v>306</v>
      </c>
      <c r="B265" s="1" t="s">
        <v>307</v>
      </c>
      <c r="C265" s="80">
        <v>500</v>
      </c>
      <c r="D265" s="31"/>
      <c r="E265" s="1"/>
      <c r="F265" s="1"/>
      <c r="G265" s="88"/>
      <c r="H265" s="88"/>
      <c r="I265" s="88"/>
    </row>
    <row r="266" spans="1:9" ht="11.1" hidden="1" customHeight="1" x14ac:dyDescent="0.2">
      <c r="A266" s="1" t="s">
        <v>209</v>
      </c>
      <c r="B266" s="1" t="s">
        <v>142</v>
      </c>
      <c r="C266" s="80">
        <v>815.14</v>
      </c>
      <c r="D266" s="31">
        <v>400.9</v>
      </c>
      <c r="E266" s="1"/>
      <c r="F266" s="1">
        <v>500</v>
      </c>
      <c r="G266" s="88">
        <v>500</v>
      </c>
      <c r="H266" s="88">
        <v>500</v>
      </c>
      <c r="I266" s="88">
        <v>500</v>
      </c>
    </row>
    <row r="267" spans="1:9" ht="11.1" hidden="1" customHeight="1" x14ac:dyDescent="0.2">
      <c r="A267" s="1" t="s">
        <v>219</v>
      </c>
      <c r="B267" s="1" t="s">
        <v>210</v>
      </c>
      <c r="C267" s="80">
        <v>1200</v>
      </c>
      <c r="D267" s="31"/>
      <c r="E267" s="1"/>
      <c r="F267" s="1"/>
      <c r="G267" s="88"/>
      <c r="H267" s="88"/>
      <c r="I267" s="88"/>
    </row>
    <row r="268" spans="1:9" ht="11.1" hidden="1" customHeight="1" x14ac:dyDescent="0.2">
      <c r="A268" s="1" t="s">
        <v>308</v>
      </c>
      <c r="B268" s="1" t="s">
        <v>309</v>
      </c>
      <c r="C268" s="80">
        <v>16.84</v>
      </c>
      <c r="D268" s="31">
        <v>24.78</v>
      </c>
      <c r="E268" s="1"/>
      <c r="F268" s="1"/>
      <c r="G268" s="88"/>
      <c r="H268" s="88"/>
      <c r="I268" s="88"/>
    </row>
    <row r="269" spans="1:9" ht="11.1" customHeight="1" x14ac:dyDescent="0.2">
      <c r="A269" s="10"/>
      <c r="B269" s="45" t="s">
        <v>310</v>
      </c>
      <c r="C269" s="100">
        <f t="shared" ref="C269:I269" si="12">SUM(C256:C268)</f>
        <v>4892.46</v>
      </c>
      <c r="D269" s="71">
        <f t="shared" si="12"/>
        <v>3014.7300000000005</v>
      </c>
      <c r="E269" s="17">
        <f t="shared" si="12"/>
        <v>2113</v>
      </c>
      <c r="F269" s="17">
        <f t="shared" si="12"/>
        <v>2513</v>
      </c>
      <c r="G269" s="86">
        <f t="shared" si="12"/>
        <v>2613</v>
      </c>
      <c r="H269" s="86">
        <f t="shared" si="12"/>
        <v>2613</v>
      </c>
      <c r="I269" s="86">
        <f t="shared" si="12"/>
        <v>2613</v>
      </c>
    </row>
    <row r="270" spans="1:9" ht="11.1" customHeight="1" x14ac:dyDescent="0.2">
      <c r="A270" s="3"/>
      <c r="B270" s="3"/>
      <c r="C270" s="15"/>
      <c r="D270" s="31"/>
      <c r="E270" s="37"/>
      <c r="F270" s="37"/>
      <c r="G270" s="88"/>
      <c r="H270" s="88"/>
      <c r="I270" s="88"/>
    </row>
    <row r="271" spans="1:9" ht="11.1" hidden="1" customHeight="1" x14ac:dyDescent="0.2">
      <c r="A271" s="10" t="s">
        <v>305</v>
      </c>
      <c r="B271" s="10" t="s">
        <v>115</v>
      </c>
      <c r="C271" s="83">
        <v>15.75</v>
      </c>
      <c r="D271" s="71"/>
      <c r="E271" s="10">
        <v>200</v>
      </c>
      <c r="F271" s="10"/>
      <c r="G271" s="92">
        <v>500</v>
      </c>
      <c r="H271" s="92">
        <v>500</v>
      </c>
      <c r="I271" s="92">
        <v>500</v>
      </c>
    </row>
    <row r="272" spans="1:9" ht="11.1" hidden="1" customHeight="1" x14ac:dyDescent="0.2">
      <c r="A272" s="1" t="s">
        <v>311</v>
      </c>
      <c r="B272" s="1" t="s">
        <v>312</v>
      </c>
      <c r="C272" s="80">
        <v>264.27999999999997</v>
      </c>
      <c r="D272" s="31"/>
      <c r="E272" s="1">
        <v>200</v>
      </c>
      <c r="F272" s="1"/>
      <c r="G272" s="88">
        <v>500</v>
      </c>
      <c r="H272" s="88">
        <v>500</v>
      </c>
      <c r="I272" s="88">
        <v>500</v>
      </c>
    </row>
    <row r="273" spans="1:9" ht="11.1" hidden="1" customHeight="1" x14ac:dyDescent="0.2">
      <c r="A273" s="1" t="s">
        <v>306</v>
      </c>
      <c r="B273" s="1" t="s">
        <v>307</v>
      </c>
      <c r="C273" s="80">
        <v>15.7</v>
      </c>
      <c r="D273" s="31"/>
      <c r="E273" s="1">
        <v>200</v>
      </c>
      <c r="F273" s="1"/>
      <c r="G273" s="88">
        <v>500</v>
      </c>
      <c r="H273" s="88">
        <v>500</v>
      </c>
      <c r="I273" s="88">
        <v>500</v>
      </c>
    </row>
    <row r="274" spans="1:9" ht="11.1" hidden="1" customHeight="1" x14ac:dyDescent="0.2">
      <c r="A274" s="1" t="s">
        <v>447</v>
      </c>
      <c r="B274" s="1" t="s">
        <v>448</v>
      </c>
      <c r="C274" s="80"/>
      <c r="D274" s="31">
        <v>247</v>
      </c>
      <c r="E274" s="1"/>
      <c r="F274" s="1"/>
      <c r="G274" s="88"/>
      <c r="H274" s="88"/>
      <c r="I274" s="88"/>
    </row>
    <row r="275" spans="1:9" ht="11.1" customHeight="1" x14ac:dyDescent="0.2">
      <c r="A275" s="10"/>
      <c r="B275" s="45" t="s">
        <v>313</v>
      </c>
      <c r="C275" s="100">
        <f t="shared" ref="C275:I275" si="13">SUM(C271:C273)</f>
        <v>295.72999999999996</v>
      </c>
      <c r="D275" s="71">
        <f>SUM(D271:D274)</f>
        <v>247</v>
      </c>
      <c r="E275" s="10">
        <f t="shared" si="13"/>
        <v>600</v>
      </c>
      <c r="F275" s="10">
        <f t="shared" si="13"/>
        <v>0</v>
      </c>
      <c r="G275" s="92">
        <f t="shared" si="13"/>
        <v>1500</v>
      </c>
      <c r="H275" s="92">
        <f t="shared" si="13"/>
        <v>1500</v>
      </c>
      <c r="I275" s="92">
        <f t="shared" si="13"/>
        <v>1500</v>
      </c>
    </row>
    <row r="276" spans="1:9" ht="11.1" customHeight="1" x14ac:dyDescent="0.2">
      <c r="A276" s="1"/>
      <c r="B276" s="1"/>
      <c r="C276" s="29"/>
      <c r="D276" s="32"/>
      <c r="E276" s="3"/>
      <c r="F276" s="3"/>
      <c r="G276" s="91"/>
      <c r="H276" s="91"/>
      <c r="I276" s="91"/>
    </row>
    <row r="277" spans="1:9" ht="11.1" hidden="1" customHeight="1" x14ac:dyDescent="0.2">
      <c r="A277" s="10" t="s">
        <v>295</v>
      </c>
      <c r="B277" s="25" t="s">
        <v>314</v>
      </c>
      <c r="C277" s="80"/>
      <c r="D277" s="71"/>
      <c r="E277" s="10"/>
      <c r="F277" s="10"/>
      <c r="G277" s="51"/>
      <c r="H277" s="51"/>
      <c r="I277" s="51"/>
    </row>
    <row r="278" spans="1:9" ht="11.1" hidden="1" customHeight="1" x14ac:dyDescent="0.2">
      <c r="A278" s="1" t="s">
        <v>297</v>
      </c>
      <c r="B278" s="61" t="s">
        <v>176</v>
      </c>
      <c r="C278" s="80"/>
      <c r="D278" s="31"/>
      <c r="E278" s="1"/>
      <c r="F278" s="47"/>
      <c r="G278" s="107"/>
      <c r="H278" s="107"/>
      <c r="I278" s="107"/>
    </row>
    <row r="279" spans="1:9" ht="11.1" hidden="1" customHeight="1" x14ac:dyDescent="0.2">
      <c r="A279" s="1" t="s">
        <v>298</v>
      </c>
      <c r="B279" s="61" t="s">
        <v>299</v>
      </c>
      <c r="C279" s="80"/>
      <c r="D279" s="31"/>
      <c r="E279" s="1"/>
      <c r="F279" s="47"/>
      <c r="G279" s="107"/>
      <c r="H279" s="107"/>
      <c r="I279" s="107"/>
    </row>
    <row r="280" spans="1:9" ht="11.1" hidden="1" customHeight="1" x14ac:dyDescent="0.2">
      <c r="A280" s="1" t="s">
        <v>300</v>
      </c>
      <c r="B280" s="61" t="s">
        <v>180</v>
      </c>
      <c r="C280" s="80"/>
      <c r="D280" s="31"/>
      <c r="E280" s="1"/>
      <c r="F280" s="47"/>
      <c r="G280" s="107"/>
      <c r="H280" s="107"/>
      <c r="I280" s="107"/>
    </row>
    <row r="281" spans="1:9" ht="11.1" hidden="1" customHeight="1" x14ac:dyDescent="0.2">
      <c r="A281" s="1" t="s">
        <v>315</v>
      </c>
      <c r="B281" s="61" t="s">
        <v>301</v>
      </c>
      <c r="C281" s="80"/>
      <c r="D281" s="31"/>
      <c r="E281" s="1"/>
      <c r="F281" s="47"/>
      <c r="G281" s="108"/>
      <c r="H281" s="108"/>
      <c r="I281" s="108"/>
    </row>
    <row r="282" spans="1:9" ht="11.1" hidden="1" customHeight="1" x14ac:dyDescent="0.2">
      <c r="A282" s="1" t="s">
        <v>257</v>
      </c>
      <c r="B282" s="61" t="s">
        <v>186</v>
      </c>
      <c r="C282" s="80"/>
      <c r="D282" s="31"/>
      <c r="E282" s="1"/>
      <c r="F282" s="47"/>
      <c r="G282" s="108"/>
      <c r="H282" s="108"/>
      <c r="I282" s="108"/>
    </row>
    <row r="283" spans="1:9" ht="11.1" hidden="1" customHeight="1" x14ac:dyDescent="0.2">
      <c r="A283" s="1" t="s">
        <v>262</v>
      </c>
      <c r="B283" s="61" t="s">
        <v>115</v>
      </c>
      <c r="C283" s="105">
        <v>0</v>
      </c>
      <c r="D283" s="106">
        <v>684.6</v>
      </c>
      <c r="E283" s="1">
        <v>200</v>
      </c>
      <c r="F283" s="47">
        <v>200</v>
      </c>
      <c r="G283" s="108">
        <v>1000</v>
      </c>
      <c r="H283" s="108">
        <v>1000</v>
      </c>
      <c r="I283" s="108">
        <v>1000</v>
      </c>
    </row>
    <row r="284" spans="1:9" ht="11.1" hidden="1" customHeight="1" x14ac:dyDescent="0.2">
      <c r="A284" s="1" t="s">
        <v>316</v>
      </c>
      <c r="B284" s="61" t="s">
        <v>312</v>
      </c>
      <c r="C284" s="105">
        <v>28.83</v>
      </c>
      <c r="D284" s="106">
        <v>205.44</v>
      </c>
      <c r="E284" s="1">
        <v>200</v>
      </c>
      <c r="F284" s="47">
        <v>200</v>
      </c>
      <c r="G284" s="108">
        <v>1000</v>
      </c>
      <c r="H284" s="108">
        <v>1000</v>
      </c>
      <c r="I284" s="108">
        <v>1000</v>
      </c>
    </row>
    <row r="285" spans="1:9" ht="11.1" hidden="1" customHeight="1" x14ac:dyDescent="0.2">
      <c r="A285" s="1" t="s">
        <v>317</v>
      </c>
      <c r="B285" s="61" t="s">
        <v>318</v>
      </c>
      <c r="C285" s="105"/>
      <c r="D285" s="106"/>
      <c r="E285" s="1"/>
      <c r="F285" s="47"/>
      <c r="G285" s="108"/>
      <c r="H285" s="108"/>
      <c r="I285" s="108"/>
    </row>
    <row r="286" spans="1:9" ht="11.1" hidden="1" customHeight="1" x14ac:dyDescent="0.2">
      <c r="A286" s="1" t="s">
        <v>319</v>
      </c>
      <c r="B286" s="61" t="s">
        <v>320</v>
      </c>
      <c r="C286" s="105"/>
      <c r="D286" s="106"/>
      <c r="E286" s="1"/>
      <c r="F286" s="47"/>
      <c r="G286" s="108"/>
      <c r="H286" s="108"/>
      <c r="I286" s="108"/>
    </row>
    <row r="287" spans="1:9" ht="11.1" hidden="1" customHeight="1" x14ac:dyDescent="0.2">
      <c r="A287" s="1" t="s">
        <v>321</v>
      </c>
      <c r="B287" s="33" t="s">
        <v>322</v>
      </c>
      <c r="C287" s="80">
        <v>232.71</v>
      </c>
      <c r="D287" s="31">
        <v>769.85</v>
      </c>
      <c r="E287" s="18">
        <v>200</v>
      </c>
      <c r="F287" s="18">
        <v>730</v>
      </c>
      <c r="G287" s="40">
        <v>1000</v>
      </c>
      <c r="H287" s="40">
        <v>1000</v>
      </c>
      <c r="I287" s="40">
        <v>1000</v>
      </c>
    </row>
    <row r="288" spans="1:9" ht="11.1" hidden="1" customHeight="1" x14ac:dyDescent="0.2">
      <c r="A288" s="3" t="s">
        <v>288</v>
      </c>
      <c r="B288" s="28" t="s">
        <v>323</v>
      </c>
      <c r="C288" s="82">
        <v>0</v>
      </c>
      <c r="D288" s="32"/>
      <c r="E288" s="3"/>
      <c r="F288" s="3"/>
      <c r="G288" s="91"/>
      <c r="H288" s="91"/>
      <c r="I288" s="91"/>
    </row>
    <row r="289" spans="1:9" ht="11.1" customHeight="1" x14ac:dyDescent="0.2">
      <c r="A289" s="1"/>
      <c r="B289" s="58" t="s">
        <v>324</v>
      </c>
      <c r="C289" s="100">
        <f t="shared" ref="C289:I289" si="14">SUM(C277:C288)</f>
        <v>261.54000000000002</v>
      </c>
      <c r="D289" s="71">
        <f t="shared" si="14"/>
        <v>1659.8899999999999</v>
      </c>
      <c r="E289" s="17">
        <f t="shared" si="14"/>
        <v>600</v>
      </c>
      <c r="F289" s="17">
        <f t="shared" si="14"/>
        <v>1130</v>
      </c>
      <c r="G289" s="86">
        <f t="shared" si="14"/>
        <v>3000</v>
      </c>
      <c r="H289" s="86">
        <f t="shared" si="14"/>
        <v>3000</v>
      </c>
      <c r="I289" s="86">
        <f t="shared" si="14"/>
        <v>3000</v>
      </c>
    </row>
    <row r="290" spans="1:9" ht="11.1" customHeight="1" x14ac:dyDescent="0.2">
      <c r="A290" s="3"/>
      <c r="B290" s="3"/>
      <c r="C290" s="29"/>
      <c r="D290" s="32"/>
      <c r="E290" s="3"/>
      <c r="F290" s="3"/>
      <c r="G290" s="91"/>
      <c r="H290" s="91"/>
      <c r="I290" s="91"/>
    </row>
    <row r="291" spans="1:9" ht="11.1" hidden="1" customHeight="1" x14ac:dyDescent="0.2">
      <c r="A291" s="1" t="s">
        <v>325</v>
      </c>
      <c r="B291" s="1" t="s">
        <v>326</v>
      </c>
      <c r="C291" s="80">
        <v>0</v>
      </c>
      <c r="D291" s="31"/>
      <c r="E291" s="1"/>
      <c r="F291" s="1"/>
      <c r="G291" s="88"/>
      <c r="H291" s="88"/>
      <c r="I291" s="88"/>
    </row>
    <row r="292" spans="1:9" ht="11.1" hidden="1" customHeight="1" x14ac:dyDescent="0.2">
      <c r="A292" s="1" t="s">
        <v>279</v>
      </c>
      <c r="B292" s="1" t="s">
        <v>327</v>
      </c>
      <c r="C292" s="80">
        <v>109.58</v>
      </c>
      <c r="D292" s="31">
        <v>108.46</v>
      </c>
      <c r="E292" s="1">
        <v>110</v>
      </c>
      <c r="F292" s="1">
        <v>110</v>
      </c>
      <c r="G292" s="88">
        <v>110</v>
      </c>
      <c r="H292" s="88">
        <v>110</v>
      </c>
      <c r="I292" s="88">
        <v>110</v>
      </c>
    </row>
    <row r="293" spans="1:9" ht="11.1" customHeight="1" x14ac:dyDescent="0.2">
      <c r="A293" s="10"/>
      <c r="B293" s="45" t="s">
        <v>328</v>
      </c>
      <c r="C293" s="100">
        <f t="shared" ref="C293:I293" si="15">SUM(C291:C292)</f>
        <v>109.58</v>
      </c>
      <c r="D293" s="71">
        <f t="shared" si="15"/>
        <v>108.46</v>
      </c>
      <c r="E293" s="10">
        <f t="shared" si="15"/>
        <v>110</v>
      </c>
      <c r="F293" s="10">
        <f t="shared" si="15"/>
        <v>110</v>
      </c>
      <c r="G293" s="92">
        <f t="shared" si="15"/>
        <v>110</v>
      </c>
      <c r="H293" s="92">
        <f t="shared" si="15"/>
        <v>110</v>
      </c>
      <c r="I293" s="92">
        <f t="shared" si="15"/>
        <v>110</v>
      </c>
    </row>
    <row r="294" spans="1:9" ht="10.5" customHeight="1" x14ac:dyDescent="0.2">
      <c r="A294" s="1"/>
      <c r="B294" s="58" t="s">
        <v>507</v>
      </c>
      <c r="C294" s="29"/>
      <c r="D294" s="32"/>
      <c r="E294" s="1"/>
      <c r="F294" s="1"/>
      <c r="G294" s="91"/>
      <c r="H294" s="91"/>
      <c r="I294" s="91"/>
    </row>
    <row r="295" spans="1:9" ht="11.1" hidden="1" customHeight="1" x14ac:dyDescent="0.2">
      <c r="A295" s="10" t="s">
        <v>295</v>
      </c>
      <c r="B295" s="62" t="s">
        <v>296</v>
      </c>
      <c r="C295" s="81"/>
      <c r="D295" s="70"/>
      <c r="E295" s="63"/>
      <c r="F295" s="17"/>
      <c r="G295" s="94"/>
      <c r="H295" s="94"/>
      <c r="I295" s="94"/>
    </row>
    <row r="296" spans="1:9" ht="11.1" hidden="1" customHeight="1" x14ac:dyDescent="0.2">
      <c r="A296" s="1" t="s">
        <v>329</v>
      </c>
      <c r="B296" s="19" t="s">
        <v>174</v>
      </c>
      <c r="C296" s="81">
        <v>28.6</v>
      </c>
      <c r="D296" s="70">
        <v>28.6</v>
      </c>
      <c r="E296" s="16">
        <v>29</v>
      </c>
      <c r="F296" s="16">
        <v>29</v>
      </c>
      <c r="G296" s="94">
        <v>29</v>
      </c>
      <c r="H296" s="94">
        <v>29</v>
      </c>
      <c r="I296" s="94">
        <v>29</v>
      </c>
    </row>
    <row r="297" spans="1:9" ht="11.1" hidden="1" customHeight="1" x14ac:dyDescent="0.2">
      <c r="A297" s="1" t="s">
        <v>236</v>
      </c>
      <c r="B297" s="19" t="s">
        <v>176</v>
      </c>
      <c r="C297" s="81">
        <v>4</v>
      </c>
      <c r="D297" s="70">
        <v>2</v>
      </c>
      <c r="E297" s="16">
        <v>4</v>
      </c>
      <c r="F297" s="16">
        <v>4</v>
      </c>
      <c r="G297" s="94">
        <v>4</v>
      </c>
      <c r="H297" s="94">
        <v>4</v>
      </c>
      <c r="I297" s="94">
        <v>4</v>
      </c>
    </row>
    <row r="298" spans="1:9" ht="11.1" hidden="1" customHeight="1" x14ac:dyDescent="0.2">
      <c r="A298" s="1" t="s">
        <v>240</v>
      </c>
      <c r="B298" s="19" t="s">
        <v>299</v>
      </c>
      <c r="C298" s="81">
        <v>40.04</v>
      </c>
      <c r="D298" s="70">
        <v>40.04</v>
      </c>
      <c r="E298" s="16">
        <v>40</v>
      </c>
      <c r="F298" s="16">
        <v>40</v>
      </c>
      <c r="G298" s="94">
        <v>40</v>
      </c>
      <c r="H298" s="94">
        <v>40</v>
      </c>
      <c r="I298" s="94">
        <v>40</v>
      </c>
    </row>
    <row r="299" spans="1:9" ht="11.1" hidden="1" customHeight="1" x14ac:dyDescent="0.2">
      <c r="A299" s="1" t="s">
        <v>244</v>
      </c>
      <c r="B299" s="19" t="s">
        <v>180</v>
      </c>
      <c r="C299" s="81">
        <v>2.2799999999999998</v>
      </c>
      <c r="D299" s="70">
        <v>2.2799999999999998</v>
      </c>
      <c r="E299" s="16">
        <v>2</v>
      </c>
      <c r="F299" s="16">
        <v>2</v>
      </c>
      <c r="G299" s="94">
        <v>2</v>
      </c>
      <c r="H299" s="94">
        <v>2</v>
      </c>
      <c r="I299" s="94">
        <v>2</v>
      </c>
    </row>
    <row r="300" spans="1:9" ht="11.1" hidden="1" customHeight="1" x14ac:dyDescent="0.2">
      <c r="A300" s="1" t="s">
        <v>330</v>
      </c>
      <c r="B300" s="19" t="s">
        <v>301</v>
      </c>
      <c r="C300" s="81">
        <v>8.58</v>
      </c>
      <c r="D300" s="70">
        <v>8.58</v>
      </c>
      <c r="E300" s="16">
        <v>9</v>
      </c>
      <c r="F300" s="16">
        <v>9</v>
      </c>
      <c r="G300" s="94">
        <v>9</v>
      </c>
      <c r="H300" s="94">
        <v>9</v>
      </c>
      <c r="I300" s="94">
        <v>9</v>
      </c>
    </row>
    <row r="301" spans="1:9" ht="11.1" hidden="1" customHeight="1" x14ac:dyDescent="0.2">
      <c r="A301" s="1" t="s">
        <v>331</v>
      </c>
      <c r="B301" s="19" t="s">
        <v>184</v>
      </c>
      <c r="C301" s="81">
        <v>2.86</v>
      </c>
      <c r="D301" s="70">
        <v>1.43</v>
      </c>
      <c r="E301" s="16">
        <v>3</v>
      </c>
      <c r="F301" s="16">
        <v>3</v>
      </c>
      <c r="G301" s="94">
        <v>3</v>
      </c>
      <c r="H301" s="94">
        <v>3</v>
      </c>
      <c r="I301" s="94">
        <v>3</v>
      </c>
    </row>
    <row r="302" spans="1:9" ht="11.1" hidden="1" customHeight="1" x14ac:dyDescent="0.2">
      <c r="A302" s="1" t="s">
        <v>332</v>
      </c>
      <c r="B302" s="19" t="s">
        <v>186</v>
      </c>
      <c r="C302" s="81">
        <v>13.58</v>
      </c>
      <c r="D302" s="70">
        <v>13.58</v>
      </c>
      <c r="E302" s="16">
        <v>14</v>
      </c>
      <c r="F302" s="16">
        <v>14</v>
      </c>
      <c r="G302" s="94">
        <v>14</v>
      </c>
      <c r="H302" s="94">
        <v>14</v>
      </c>
      <c r="I302" s="94">
        <v>14</v>
      </c>
    </row>
    <row r="303" spans="1:9" ht="11.1" hidden="1" customHeight="1" x14ac:dyDescent="0.2">
      <c r="A303" s="1" t="s">
        <v>333</v>
      </c>
      <c r="B303" s="19" t="s">
        <v>334</v>
      </c>
      <c r="C303" s="81">
        <v>3.14</v>
      </c>
      <c r="D303" s="70">
        <v>3.14</v>
      </c>
      <c r="E303" s="16">
        <v>3</v>
      </c>
      <c r="F303" s="16">
        <v>3</v>
      </c>
      <c r="G303" s="94">
        <v>5</v>
      </c>
      <c r="H303" s="94">
        <v>5</v>
      </c>
      <c r="I303" s="94">
        <v>5</v>
      </c>
    </row>
    <row r="304" spans="1:9" ht="11.1" hidden="1" customHeight="1" x14ac:dyDescent="0.2">
      <c r="A304" s="1" t="s">
        <v>335</v>
      </c>
      <c r="B304" s="19" t="s">
        <v>106</v>
      </c>
      <c r="C304" s="81">
        <v>420</v>
      </c>
      <c r="D304" s="70">
        <v>4.45</v>
      </c>
      <c r="E304" s="64"/>
      <c r="F304" s="18"/>
      <c r="G304" s="94"/>
      <c r="H304" s="94"/>
      <c r="I304" s="94"/>
    </row>
    <row r="305" spans="1:9" ht="11.1" hidden="1" customHeight="1" x14ac:dyDescent="0.2">
      <c r="A305" s="1" t="s">
        <v>336</v>
      </c>
      <c r="B305" s="19" t="s">
        <v>111</v>
      </c>
      <c r="C305" s="81">
        <v>206.96</v>
      </c>
      <c r="D305" s="70"/>
      <c r="E305" s="64"/>
      <c r="F305" s="18"/>
      <c r="G305" s="94"/>
      <c r="H305" s="94"/>
      <c r="I305" s="94"/>
    </row>
    <row r="306" spans="1:9" ht="11.1" hidden="1" customHeight="1" x14ac:dyDescent="0.2">
      <c r="A306" s="1" t="s">
        <v>337</v>
      </c>
      <c r="B306" s="19" t="s">
        <v>111</v>
      </c>
      <c r="C306" s="81">
        <v>20</v>
      </c>
      <c r="D306" s="70"/>
      <c r="E306" s="64"/>
      <c r="F306" s="18"/>
      <c r="G306" s="94"/>
      <c r="H306" s="94"/>
      <c r="I306" s="94"/>
    </row>
    <row r="307" spans="1:9" ht="11.1" hidden="1" customHeight="1" x14ac:dyDescent="0.2">
      <c r="A307" s="1" t="s">
        <v>262</v>
      </c>
      <c r="B307" s="19" t="s">
        <v>115</v>
      </c>
      <c r="C307" s="81">
        <v>19.28</v>
      </c>
      <c r="D307" s="70"/>
      <c r="E307" s="64">
        <v>5</v>
      </c>
      <c r="F307" s="18">
        <v>68</v>
      </c>
      <c r="G307" s="94">
        <v>1000</v>
      </c>
      <c r="H307" s="94">
        <v>1000</v>
      </c>
      <c r="I307" s="94">
        <v>1000</v>
      </c>
    </row>
    <row r="308" spans="1:9" ht="11.1" hidden="1" customHeight="1" x14ac:dyDescent="0.2">
      <c r="A308" s="1" t="s">
        <v>449</v>
      </c>
      <c r="B308" s="19" t="s">
        <v>450</v>
      </c>
      <c r="C308" s="81"/>
      <c r="D308" s="70">
        <v>2450</v>
      </c>
      <c r="E308" s="64"/>
      <c r="F308" s="18"/>
      <c r="G308" s="94"/>
      <c r="H308" s="94"/>
      <c r="I308" s="94"/>
    </row>
    <row r="309" spans="1:9" ht="11.1" hidden="1" customHeight="1" x14ac:dyDescent="0.2">
      <c r="A309" s="1" t="s">
        <v>339</v>
      </c>
      <c r="B309" s="19" t="s">
        <v>210</v>
      </c>
      <c r="C309" s="81"/>
      <c r="D309" s="70">
        <v>1800</v>
      </c>
      <c r="E309" s="64">
        <v>550</v>
      </c>
      <c r="F309" s="18"/>
      <c r="G309" s="94"/>
      <c r="H309" s="94"/>
      <c r="I309" s="94"/>
    </row>
    <row r="310" spans="1:9" ht="11.1" hidden="1" customHeight="1" x14ac:dyDescent="0.2">
      <c r="A310" s="1" t="s">
        <v>291</v>
      </c>
      <c r="B310" s="19" t="s">
        <v>292</v>
      </c>
      <c r="C310" s="81">
        <v>0.03</v>
      </c>
      <c r="D310" s="70"/>
      <c r="E310" s="64"/>
      <c r="F310" s="18"/>
      <c r="G310" s="94"/>
      <c r="H310" s="94"/>
      <c r="I310" s="94"/>
    </row>
    <row r="311" spans="1:9" ht="11.1" hidden="1" customHeight="1" x14ac:dyDescent="0.2">
      <c r="A311" s="1" t="s">
        <v>338</v>
      </c>
      <c r="B311" s="19" t="s">
        <v>142</v>
      </c>
      <c r="C311" s="81"/>
      <c r="D311" s="70"/>
      <c r="E311" s="64"/>
      <c r="F311" s="18"/>
      <c r="G311" s="94">
        <v>500</v>
      </c>
      <c r="H311" s="94">
        <v>500</v>
      </c>
      <c r="I311" s="94">
        <v>500</v>
      </c>
    </row>
    <row r="312" spans="1:9" ht="11.1" hidden="1" customHeight="1" x14ac:dyDescent="0.2">
      <c r="A312" s="1" t="s">
        <v>339</v>
      </c>
      <c r="B312" s="19" t="s">
        <v>210</v>
      </c>
      <c r="C312" s="81"/>
      <c r="D312" s="70"/>
      <c r="E312" s="64"/>
      <c r="F312" s="18"/>
      <c r="G312" s="94">
        <v>550</v>
      </c>
      <c r="H312" s="94">
        <v>550</v>
      </c>
      <c r="I312" s="94">
        <v>550</v>
      </c>
    </row>
    <row r="313" spans="1:9" ht="11.1" hidden="1" customHeight="1" x14ac:dyDescent="0.2">
      <c r="A313" s="1" t="s">
        <v>340</v>
      </c>
      <c r="B313" s="19" t="s">
        <v>146</v>
      </c>
      <c r="C313" s="81">
        <v>1000</v>
      </c>
      <c r="D313" s="70"/>
      <c r="E313" s="64"/>
      <c r="F313" s="18"/>
      <c r="G313" s="94"/>
      <c r="H313" s="94"/>
      <c r="I313" s="94"/>
    </row>
    <row r="314" spans="1:9" ht="11.1" hidden="1" customHeight="1" x14ac:dyDescent="0.2">
      <c r="A314" s="1" t="s">
        <v>341</v>
      </c>
      <c r="B314" s="19" t="s">
        <v>342</v>
      </c>
      <c r="C314" s="81">
        <v>223.41</v>
      </c>
      <c r="D314" s="70">
        <v>223.42</v>
      </c>
      <c r="E314" s="64">
        <v>224</v>
      </c>
      <c r="F314" s="18">
        <v>224</v>
      </c>
      <c r="G314" s="94">
        <v>230</v>
      </c>
      <c r="H314" s="94">
        <v>230</v>
      </c>
      <c r="I314" s="94">
        <v>230</v>
      </c>
    </row>
    <row r="315" spans="1:9" ht="11.1" hidden="1" customHeight="1" x14ac:dyDescent="0.2">
      <c r="A315" s="1" t="s">
        <v>308</v>
      </c>
      <c r="B315" s="19" t="s">
        <v>343</v>
      </c>
      <c r="C315" s="81">
        <v>284.57</v>
      </c>
      <c r="D315" s="70">
        <v>389.09</v>
      </c>
      <c r="E315" s="64">
        <v>600</v>
      </c>
      <c r="F315" s="37">
        <v>1200</v>
      </c>
      <c r="G315" s="94">
        <v>1150</v>
      </c>
      <c r="H315" s="94">
        <v>1150</v>
      </c>
      <c r="I315" s="94">
        <v>1150</v>
      </c>
    </row>
    <row r="316" spans="1:9" ht="11.1" customHeight="1" x14ac:dyDescent="0.2">
      <c r="A316" s="10"/>
      <c r="B316" s="45" t="s">
        <v>344</v>
      </c>
      <c r="C316" s="100">
        <f t="shared" ref="C316:F316" si="16">SUM(C295:C315)</f>
        <v>2277.33</v>
      </c>
      <c r="D316" s="71">
        <f t="shared" si="16"/>
        <v>4966.6100000000006</v>
      </c>
      <c r="E316" s="17">
        <f t="shared" si="16"/>
        <v>1483</v>
      </c>
      <c r="F316" s="17">
        <f t="shared" si="16"/>
        <v>1596</v>
      </c>
      <c r="G316" s="86">
        <v>2986</v>
      </c>
      <c r="H316" s="86">
        <v>2986</v>
      </c>
      <c r="I316" s="86">
        <v>2986</v>
      </c>
    </row>
    <row r="317" spans="1:9" ht="11.1" customHeight="1" x14ac:dyDescent="0.2">
      <c r="A317" s="3"/>
      <c r="B317" s="3"/>
      <c r="C317" s="29"/>
      <c r="D317" s="32"/>
      <c r="E317" s="3"/>
      <c r="F317" s="3"/>
      <c r="G317" s="91"/>
      <c r="H317" s="91"/>
      <c r="I317" s="91"/>
    </row>
    <row r="318" spans="1:9" ht="11.1" hidden="1" customHeight="1" x14ac:dyDescent="0.2">
      <c r="A318" s="10" t="s">
        <v>345</v>
      </c>
      <c r="B318" s="10" t="s">
        <v>346</v>
      </c>
      <c r="C318" s="83">
        <v>15501.3</v>
      </c>
      <c r="D318" s="71">
        <v>18087.439999999999</v>
      </c>
      <c r="E318" s="17">
        <v>18000</v>
      </c>
      <c r="F318" s="17">
        <v>20000</v>
      </c>
      <c r="G318" s="86">
        <v>20000</v>
      </c>
      <c r="H318" s="86">
        <v>20000</v>
      </c>
      <c r="I318" s="86">
        <v>20000</v>
      </c>
    </row>
    <row r="319" spans="1:9" ht="11.1" hidden="1" customHeight="1" x14ac:dyDescent="0.2">
      <c r="A319" s="1" t="s">
        <v>347</v>
      </c>
      <c r="B319" s="1" t="s">
        <v>76</v>
      </c>
      <c r="C319" s="80">
        <v>922</v>
      </c>
      <c r="D319" s="31">
        <v>705</v>
      </c>
      <c r="E319" s="18">
        <v>567</v>
      </c>
      <c r="F319" s="18"/>
      <c r="G319" s="40">
        <v>600</v>
      </c>
      <c r="H319" s="40">
        <v>600</v>
      </c>
      <c r="I319" s="40">
        <v>600</v>
      </c>
    </row>
    <row r="320" spans="1:9" ht="11.1" hidden="1" customHeight="1" x14ac:dyDescent="0.2">
      <c r="A320" s="1" t="s">
        <v>348</v>
      </c>
      <c r="B320" s="1" t="s">
        <v>76</v>
      </c>
      <c r="C320" s="80">
        <v>79.819999999999993</v>
      </c>
      <c r="D320" s="31">
        <v>849.3</v>
      </c>
      <c r="E320" s="18">
        <v>500</v>
      </c>
      <c r="F320" s="18">
        <v>2600</v>
      </c>
      <c r="G320" s="40">
        <v>1500</v>
      </c>
      <c r="H320" s="40">
        <v>1500</v>
      </c>
      <c r="I320" s="40">
        <v>1500</v>
      </c>
    </row>
    <row r="321" spans="1:9" ht="11.1" hidden="1" customHeight="1" x14ac:dyDescent="0.2">
      <c r="A321" s="1" t="s">
        <v>349</v>
      </c>
      <c r="B321" s="1" t="s">
        <v>350</v>
      </c>
      <c r="C321" s="80">
        <v>1178.8800000000001</v>
      </c>
      <c r="D321" s="31">
        <v>1672.52</v>
      </c>
      <c r="E321" s="1">
        <v>1120</v>
      </c>
      <c r="F321" s="1">
        <v>1330</v>
      </c>
      <c r="G321" s="40">
        <v>1600</v>
      </c>
      <c r="H321" s="40">
        <v>1600</v>
      </c>
      <c r="I321" s="40">
        <v>1600</v>
      </c>
    </row>
    <row r="322" spans="1:9" ht="11.1" hidden="1" customHeight="1" x14ac:dyDescent="0.2">
      <c r="A322" s="1" t="s">
        <v>351</v>
      </c>
      <c r="B322" s="1" t="s">
        <v>78</v>
      </c>
      <c r="C322" s="80"/>
      <c r="D322" s="31"/>
      <c r="E322" s="1">
        <v>500</v>
      </c>
      <c r="F322" s="1">
        <v>500</v>
      </c>
      <c r="G322" s="88"/>
      <c r="H322" s="88"/>
      <c r="I322" s="88"/>
    </row>
    <row r="323" spans="1:9" ht="11.1" hidden="1" customHeight="1" x14ac:dyDescent="0.2">
      <c r="A323" s="1" t="s">
        <v>295</v>
      </c>
      <c r="B323" s="1" t="s">
        <v>296</v>
      </c>
      <c r="C323" s="80">
        <v>951.7</v>
      </c>
      <c r="D323" s="31">
        <v>1012.98</v>
      </c>
      <c r="E323" s="1">
        <v>1000</v>
      </c>
      <c r="F323" s="1">
        <v>1150</v>
      </c>
      <c r="G323" s="88">
        <v>1000</v>
      </c>
      <c r="H323" s="88">
        <v>1000</v>
      </c>
      <c r="I323" s="88">
        <v>1000</v>
      </c>
    </row>
    <row r="324" spans="1:9" ht="11.1" hidden="1" customHeight="1" x14ac:dyDescent="0.2">
      <c r="A324" s="1" t="s">
        <v>81</v>
      </c>
      <c r="B324" s="1" t="s">
        <v>352</v>
      </c>
      <c r="C324" s="80">
        <v>959.5</v>
      </c>
      <c r="D324" s="31">
        <v>1053.43</v>
      </c>
      <c r="E324" s="18">
        <v>1000</v>
      </c>
      <c r="F324" s="18">
        <v>1630</v>
      </c>
      <c r="G324" s="40">
        <v>1300</v>
      </c>
      <c r="H324" s="40">
        <v>1300</v>
      </c>
      <c r="I324" s="40">
        <v>1300</v>
      </c>
    </row>
    <row r="325" spans="1:9" ht="11.1" hidden="1" customHeight="1" x14ac:dyDescent="0.2">
      <c r="A325" s="1" t="s">
        <v>236</v>
      </c>
      <c r="B325" s="1" t="s">
        <v>176</v>
      </c>
      <c r="C325" s="80">
        <v>267.39999999999998</v>
      </c>
      <c r="D325" s="31">
        <v>301.18</v>
      </c>
      <c r="E325" s="1">
        <v>300</v>
      </c>
      <c r="F325" s="1">
        <v>460</v>
      </c>
      <c r="G325" s="88">
        <v>400</v>
      </c>
      <c r="H325" s="88">
        <v>400</v>
      </c>
      <c r="I325" s="88">
        <v>400</v>
      </c>
    </row>
    <row r="326" spans="1:9" ht="11.1" hidden="1" customHeight="1" x14ac:dyDescent="0.2">
      <c r="A326" s="1" t="s">
        <v>240</v>
      </c>
      <c r="B326" s="1" t="s">
        <v>353</v>
      </c>
      <c r="C326" s="80">
        <v>2675.68</v>
      </c>
      <c r="D326" s="31">
        <v>3013.09</v>
      </c>
      <c r="E326" s="18">
        <v>2800</v>
      </c>
      <c r="F326" s="18">
        <v>4220</v>
      </c>
      <c r="G326" s="40">
        <v>3000</v>
      </c>
      <c r="H326" s="40">
        <v>3000</v>
      </c>
      <c r="I326" s="40">
        <v>3000</v>
      </c>
    </row>
    <row r="327" spans="1:9" ht="11.1" hidden="1" customHeight="1" x14ac:dyDescent="0.2">
      <c r="A327" s="1" t="s">
        <v>244</v>
      </c>
      <c r="B327" s="1" t="s">
        <v>88</v>
      </c>
      <c r="C327" s="80">
        <v>152.79</v>
      </c>
      <c r="D327" s="31">
        <v>208.68</v>
      </c>
      <c r="E327" s="1">
        <v>170</v>
      </c>
      <c r="F327" s="1">
        <v>250</v>
      </c>
      <c r="G327" s="88">
        <v>200</v>
      </c>
      <c r="H327" s="88">
        <v>200</v>
      </c>
      <c r="I327" s="88">
        <v>200</v>
      </c>
    </row>
    <row r="328" spans="1:9" ht="11.1" hidden="1" customHeight="1" x14ac:dyDescent="0.2">
      <c r="A328" s="1" t="s">
        <v>330</v>
      </c>
      <c r="B328" s="1" t="s">
        <v>354</v>
      </c>
      <c r="C328" s="80">
        <v>573.29999999999995</v>
      </c>
      <c r="D328" s="31">
        <v>612.26</v>
      </c>
      <c r="E328" s="1">
        <v>580</v>
      </c>
      <c r="F328" s="1">
        <v>620</v>
      </c>
      <c r="G328" s="88">
        <v>580</v>
      </c>
      <c r="H328" s="88">
        <v>580</v>
      </c>
      <c r="I328" s="88">
        <v>580</v>
      </c>
    </row>
    <row r="329" spans="1:9" ht="11.1" hidden="1" customHeight="1" x14ac:dyDescent="0.2">
      <c r="A329" s="1" t="s">
        <v>331</v>
      </c>
      <c r="B329" s="1" t="s">
        <v>355</v>
      </c>
      <c r="C329" s="80">
        <v>191.06</v>
      </c>
      <c r="D329" s="31">
        <v>211.81</v>
      </c>
      <c r="E329" s="1">
        <v>200</v>
      </c>
      <c r="F329" s="1">
        <v>210</v>
      </c>
      <c r="G329" s="88">
        <v>200</v>
      </c>
      <c r="H329" s="88">
        <v>200</v>
      </c>
      <c r="I329" s="88">
        <v>200</v>
      </c>
    </row>
    <row r="330" spans="1:9" ht="11.1" hidden="1" customHeight="1" x14ac:dyDescent="0.2">
      <c r="A330" s="1" t="s">
        <v>332</v>
      </c>
      <c r="B330" s="1" t="s">
        <v>356</v>
      </c>
      <c r="C330" s="80">
        <v>907.61</v>
      </c>
      <c r="D330" s="31">
        <v>1022.17</v>
      </c>
      <c r="E330" s="1">
        <v>1000</v>
      </c>
      <c r="F330" s="1">
        <v>1450</v>
      </c>
      <c r="G330" s="88">
        <v>1000</v>
      </c>
      <c r="H330" s="88">
        <v>1000</v>
      </c>
      <c r="I330" s="88">
        <v>1000</v>
      </c>
    </row>
    <row r="331" spans="1:9" ht="11.1" hidden="1" customHeight="1" x14ac:dyDescent="0.2">
      <c r="A331" s="1" t="s">
        <v>357</v>
      </c>
      <c r="B331" s="1" t="s">
        <v>358</v>
      </c>
      <c r="C331" s="80">
        <v>0</v>
      </c>
      <c r="D331" s="31"/>
      <c r="E331" s="1">
        <v>33</v>
      </c>
      <c r="F331" s="1">
        <v>33</v>
      </c>
      <c r="G331" s="88">
        <v>33</v>
      </c>
      <c r="H331" s="88">
        <v>33</v>
      </c>
      <c r="I331" s="88">
        <v>33</v>
      </c>
    </row>
    <row r="332" spans="1:9" ht="11.1" hidden="1" customHeight="1" x14ac:dyDescent="0.2">
      <c r="A332" s="1" t="s">
        <v>303</v>
      </c>
      <c r="B332" s="1" t="s">
        <v>359</v>
      </c>
      <c r="C332" s="80">
        <v>1661.44</v>
      </c>
      <c r="D332" s="31">
        <v>1910.01</v>
      </c>
      <c r="E332" s="18">
        <v>1670</v>
      </c>
      <c r="F332" s="18">
        <v>1900</v>
      </c>
      <c r="G332" s="40">
        <v>2000</v>
      </c>
      <c r="H332" s="40">
        <v>2000</v>
      </c>
      <c r="I332" s="40">
        <v>2000</v>
      </c>
    </row>
    <row r="333" spans="1:9" ht="11.1" hidden="1" customHeight="1" x14ac:dyDescent="0.2">
      <c r="A333" s="1" t="s">
        <v>360</v>
      </c>
      <c r="B333" s="1" t="s">
        <v>106</v>
      </c>
      <c r="C333" s="80">
        <v>31.75</v>
      </c>
      <c r="D333" s="31"/>
      <c r="E333" s="1"/>
      <c r="F333" s="1"/>
      <c r="G333" s="88"/>
      <c r="H333" s="88"/>
      <c r="I333" s="88"/>
    </row>
    <row r="334" spans="1:9" ht="11.1" hidden="1" customHeight="1" x14ac:dyDescent="0.2">
      <c r="A334" s="1" t="s">
        <v>361</v>
      </c>
      <c r="B334" s="1" t="s">
        <v>362</v>
      </c>
      <c r="C334" s="80">
        <v>497.48</v>
      </c>
      <c r="D334" s="31">
        <v>967.98</v>
      </c>
      <c r="E334" s="1">
        <v>1130</v>
      </c>
      <c r="F334" s="1">
        <v>620</v>
      </c>
      <c r="G334" s="88">
        <v>1000</v>
      </c>
      <c r="H334" s="88">
        <v>1000</v>
      </c>
      <c r="I334" s="88">
        <v>1000</v>
      </c>
    </row>
    <row r="335" spans="1:9" ht="11.1" hidden="1" customHeight="1" x14ac:dyDescent="0.2">
      <c r="A335" s="1" t="s">
        <v>305</v>
      </c>
      <c r="B335" s="1" t="s">
        <v>363</v>
      </c>
      <c r="C335" s="80">
        <v>916.85</v>
      </c>
      <c r="D335" s="31">
        <v>746.92</v>
      </c>
      <c r="E335" s="1">
        <v>949</v>
      </c>
      <c r="F335" s="1">
        <v>1000</v>
      </c>
      <c r="G335" s="88">
        <v>949</v>
      </c>
      <c r="H335" s="88">
        <v>949</v>
      </c>
      <c r="I335" s="88">
        <v>949</v>
      </c>
    </row>
    <row r="336" spans="1:9" ht="11.1" hidden="1" customHeight="1" x14ac:dyDescent="0.2">
      <c r="A336" s="1" t="s">
        <v>364</v>
      </c>
      <c r="B336" s="1" t="s">
        <v>365</v>
      </c>
      <c r="C336" s="80">
        <v>0</v>
      </c>
      <c r="D336" s="31">
        <v>9.9</v>
      </c>
      <c r="E336" s="1">
        <v>33</v>
      </c>
      <c r="F336" s="1"/>
      <c r="G336" s="88">
        <v>33</v>
      </c>
      <c r="H336" s="88">
        <v>33</v>
      </c>
      <c r="I336" s="88">
        <v>33</v>
      </c>
    </row>
    <row r="337" spans="1:9" ht="11.1" hidden="1" customHeight="1" x14ac:dyDescent="0.2">
      <c r="A337" s="1" t="s">
        <v>269</v>
      </c>
      <c r="B337" s="1" t="s">
        <v>366</v>
      </c>
      <c r="C337" s="80"/>
      <c r="D337" s="31"/>
      <c r="E337" s="1">
        <v>66</v>
      </c>
      <c r="F337" s="1"/>
      <c r="G337" s="88">
        <v>66</v>
      </c>
      <c r="H337" s="88">
        <v>66</v>
      </c>
      <c r="I337" s="88">
        <v>66</v>
      </c>
    </row>
    <row r="338" spans="1:9" ht="11.1" hidden="1" customHeight="1" x14ac:dyDescent="0.2">
      <c r="A338" s="1" t="s">
        <v>311</v>
      </c>
      <c r="B338" s="1" t="s">
        <v>312</v>
      </c>
      <c r="C338" s="80"/>
      <c r="D338" s="31"/>
      <c r="E338" s="1"/>
      <c r="F338" s="1"/>
      <c r="G338" s="88"/>
      <c r="H338" s="88"/>
      <c r="I338" s="88"/>
    </row>
    <row r="339" spans="1:9" ht="11.1" hidden="1" customHeight="1" x14ac:dyDescent="0.2">
      <c r="A339" s="1" t="s">
        <v>126</v>
      </c>
      <c r="B339" s="1" t="s">
        <v>367</v>
      </c>
      <c r="C339" s="80">
        <v>293.76</v>
      </c>
      <c r="D339" s="31"/>
      <c r="E339" s="1"/>
      <c r="F339" s="1"/>
      <c r="G339" s="88"/>
      <c r="H339" s="88"/>
      <c r="I339" s="88"/>
    </row>
    <row r="340" spans="1:9" ht="11.1" hidden="1" customHeight="1" x14ac:dyDescent="0.2">
      <c r="A340" s="1" t="s">
        <v>368</v>
      </c>
      <c r="B340" s="1" t="s">
        <v>369</v>
      </c>
      <c r="C340" s="80">
        <v>0</v>
      </c>
      <c r="D340" s="31"/>
      <c r="E340" s="1"/>
      <c r="F340" s="1"/>
      <c r="G340" s="88"/>
      <c r="H340" s="88"/>
      <c r="I340" s="88"/>
    </row>
    <row r="341" spans="1:9" ht="11.1" hidden="1" customHeight="1" x14ac:dyDescent="0.2">
      <c r="A341" s="1" t="s">
        <v>321</v>
      </c>
      <c r="B341" s="1" t="s">
        <v>307</v>
      </c>
      <c r="C341" s="80"/>
      <c r="D341" s="31"/>
      <c r="E341" s="1"/>
      <c r="F341" s="1"/>
      <c r="G341" s="88"/>
      <c r="H341" s="88"/>
      <c r="I341" s="88"/>
    </row>
    <row r="342" spans="1:9" ht="11.1" hidden="1" customHeight="1" x14ac:dyDescent="0.2">
      <c r="A342" s="1" t="s">
        <v>209</v>
      </c>
      <c r="B342" s="1" t="s">
        <v>370</v>
      </c>
      <c r="C342" s="80">
        <v>1204.75</v>
      </c>
      <c r="D342" s="31">
        <v>120</v>
      </c>
      <c r="E342" s="1"/>
      <c r="F342" s="1"/>
      <c r="G342" s="41"/>
      <c r="H342" s="41"/>
      <c r="I342" s="41"/>
    </row>
    <row r="343" spans="1:9" ht="11.1" hidden="1" customHeight="1" x14ac:dyDescent="0.2">
      <c r="A343" s="1" t="s">
        <v>371</v>
      </c>
      <c r="B343" s="1" t="s">
        <v>372</v>
      </c>
      <c r="C343" s="80">
        <v>0</v>
      </c>
      <c r="D343" s="31"/>
      <c r="E343" s="1"/>
      <c r="F343" s="1"/>
      <c r="G343" s="88"/>
      <c r="H343" s="88"/>
      <c r="I343" s="88"/>
    </row>
    <row r="344" spans="1:9" ht="11.1" hidden="1" customHeight="1" x14ac:dyDescent="0.2">
      <c r="A344" s="1" t="s">
        <v>373</v>
      </c>
      <c r="B344" s="1" t="s">
        <v>150</v>
      </c>
      <c r="C344" s="80">
        <v>420.84</v>
      </c>
      <c r="D344" s="31">
        <v>543.05999999999995</v>
      </c>
      <c r="E344" s="1">
        <v>400</v>
      </c>
      <c r="F344" s="1">
        <v>340</v>
      </c>
      <c r="G344" s="88">
        <v>400</v>
      </c>
      <c r="H344" s="88">
        <v>400</v>
      </c>
      <c r="I344" s="88">
        <v>400</v>
      </c>
    </row>
    <row r="345" spans="1:9" ht="11.1" hidden="1" customHeight="1" x14ac:dyDescent="0.2">
      <c r="A345" s="1" t="s">
        <v>374</v>
      </c>
      <c r="B345" s="1" t="s">
        <v>375</v>
      </c>
      <c r="C345" s="80">
        <v>30.59</v>
      </c>
      <c r="D345" s="31">
        <v>30.59</v>
      </c>
      <c r="E345" s="1">
        <v>31</v>
      </c>
      <c r="F345" s="1">
        <v>41</v>
      </c>
      <c r="G345" s="88">
        <v>31</v>
      </c>
      <c r="H345" s="88">
        <v>31</v>
      </c>
      <c r="I345" s="88">
        <v>31</v>
      </c>
    </row>
    <row r="346" spans="1:9" ht="11.1" hidden="1" customHeight="1" x14ac:dyDescent="0.2">
      <c r="A346" s="1" t="s">
        <v>376</v>
      </c>
      <c r="B346" s="1" t="s">
        <v>377</v>
      </c>
      <c r="C346" s="80">
        <v>152.19999999999999</v>
      </c>
      <c r="D346" s="31">
        <v>171.22</v>
      </c>
      <c r="E346" s="1">
        <v>170</v>
      </c>
      <c r="F346" s="1">
        <v>60</v>
      </c>
      <c r="G346" s="88">
        <v>170</v>
      </c>
      <c r="H346" s="88">
        <v>170</v>
      </c>
      <c r="I346" s="88">
        <v>170</v>
      </c>
    </row>
    <row r="347" spans="1:9" ht="11.1" hidden="1" customHeight="1" x14ac:dyDescent="0.2">
      <c r="A347" s="1" t="s">
        <v>378</v>
      </c>
      <c r="B347" s="1" t="s">
        <v>379</v>
      </c>
      <c r="C347" s="80">
        <v>1449.16</v>
      </c>
      <c r="D347" s="31">
        <v>2126.4</v>
      </c>
      <c r="E347" s="1">
        <v>1555</v>
      </c>
      <c r="F347" s="1">
        <v>2300</v>
      </c>
      <c r="G347" s="40">
        <v>2800</v>
      </c>
      <c r="H347" s="40">
        <v>2800</v>
      </c>
      <c r="I347" s="40">
        <v>2800</v>
      </c>
    </row>
    <row r="348" spans="1:9" ht="11.1" hidden="1" customHeight="1" x14ac:dyDescent="0.2">
      <c r="A348" s="1" t="s">
        <v>380</v>
      </c>
      <c r="B348" s="1" t="s">
        <v>381</v>
      </c>
      <c r="C348" s="80"/>
      <c r="D348" s="31"/>
      <c r="E348" s="1"/>
      <c r="F348" s="1"/>
      <c r="G348" s="40"/>
      <c r="H348" s="40"/>
      <c r="I348" s="40"/>
    </row>
    <row r="349" spans="1:9" ht="11.1" customHeight="1" x14ac:dyDescent="0.2">
      <c r="A349" s="10"/>
      <c r="B349" s="45" t="s">
        <v>382</v>
      </c>
      <c r="C349" s="100">
        <f t="shared" ref="C349:F349" si="17">SUM(C318:C348)</f>
        <v>31019.86</v>
      </c>
      <c r="D349" s="71">
        <f t="shared" si="17"/>
        <v>35375.939999999995</v>
      </c>
      <c r="E349" s="17">
        <f t="shared" si="17"/>
        <v>33774</v>
      </c>
      <c r="F349" s="17">
        <f t="shared" si="17"/>
        <v>40714</v>
      </c>
      <c r="G349" s="86">
        <v>36262</v>
      </c>
      <c r="H349" s="86">
        <v>39412</v>
      </c>
      <c r="I349" s="86">
        <v>39412</v>
      </c>
    </row>
    <row r="350" spans="1:9" ht="11.1" customHeight="1" x14ac:dyDescent="0.2">
      <c r="A350" s="3"/>
      <c r="B350" s="3"/>
      <c r="C350" s="29"/>
      <c r="D350" s="32"/>
      <c r="E350" s="3"/>
      <c r="F350" s="3"/>
      <c r="G350" s="91"/>
      <c r="H350" s="91"/>
      <c r="I350" s="91"/>
    </row>
    <row r="351" spans="1:9" ht="11.1" hidden="1" customHeight="1" x14ac:dyDescent="0.2">
      <c r="A351" s="10" t="s">
        <v>383</v>
      </c>
      <c r="B351" s="10" t="s">
        <v>384</v>
      </c>
      <c r="C351" s="83">
        <v>4946.09</v>
      </c>
      <c r="D351" s="71">
        <v>5370.78</v>
      </c>
      <c r="E351" s="17">
        <v>4946</v>
      </c>
      <c r="F351" s="17">
        <v>4946</v>
      </c>
      <c r="G351" s="86">
        <v>4946</v>
      </c>
      <c r="H351" s="86">
        <v>4946</v>
      </c>
      <c r="I351" s="86">
        <v>4946</v>
      </c>
    </row>
    <row r="352" spans="1:9" ht="11.1" hidden="1" customHeight="1" x14ac:dyDescent="0.2">
      <c r="A352" s="1" t="s">
        <v>385</v>
      </c>
      <c r="B352" s="1" t="s">
        <v>76</v>
      </c>
      <c r="C352" s="80">
        <v>277.36</v>
      </c>
      <c r="D352" s="31">
        <v>796.75</v>
      </c>
      <c r="E352" s="18">
        <v>800</v>
      </c>
      <c r="F352" s="18">
        <v>800</v>
      </c>
      <c r="G352" s="40">
        <v>800</v>
      </c>
      <c r="H352" s="40">
        <v>800</v>
      </c>
      <c r="I352" s="40">
        <v>800</v>
      </c>
    </row>
    <row r="353" spans="1:9" ht="11.1" hidden="1" customHeight="1" x14ac:dyDescent="0.2">
      <c r="A353" s="1" t="s">
        <v>351</v>
      </c>
      <c r="B353" s="1" t="s">
        <v>78</v>
      </c>
      <c r="C353" s="80">
        <v>600</v>
      </c>
      <c r="D353" s="31">
        <v>660</v>
      </c>
      <c r="E353" s="18">
        <v>600</v>
      </c>
      <c r="F353" s="18">
        <v>480</v>
      </c>
      <c r="G353" s="40">
        <v>600</v>
      </c>
      <c r="H353" s="40">
        <v>600</v>
      </c>
      <c r="I353" s="40">
        <v>600</v>
      </c>
    </row>
    <row r="354" spans="1:9" ht="11.1" hidden="1" customHeight="1" x14ac:dyDescent="0.2">
      <c r="A354" s="1" t="s">
        <v>79</v>
      </c>
      <c r="B354" s="1" t="s">
        <v>172</v>
      </c>
      <c r="C354" s="80">
        <v>559.15</v>
      </c>
      <c r="D354" s="31">
        <v>712.34</v>
      </c>
      <c r="E354" s="1">
        <v>559</v>
      </c>
      <c r="F354" s="1">
        <v>665</v>
      </c>
      <c r="G354" s="88">
        <v>559</v>
      </c>
      <c r="H354" s="88">
        <v>559</v>
      </c>
      <c r="I354" s="88">
        <v>559</v>
      </c>
    </row>
    <row r="355" spans="1:9" ht="11.1" hidden="1" customHeight="1" x14ac:dyDescent="0.2">
      <c r="A355" s="1" t="s">
        <v>236</v>
      </c>
      <c r="B355" s="1" t="s">
        <v>386</v>
      </c>
      <c r="C355" s="80">
        <v>102.28</v>
      </c>
      <c r="D355" s="31">
        <v>112.83</v>
      </c>
      <c r="E355" s="1">
        <v>102</v>
      </c>
      <c r="F355" s="1">
        <v>120</v>
      </c>
      <c r="G355" s="88">
        <v>102</v>
      </c>
      <c r="H355" s="88">
        <v>102</v>
      </c>
      <c r="I355" s="88">
        <v>102</v>
      </c>
    </row>
    <row r="356" spans="1:9" ht="11.1" hidden="1" customHeight="1" x14ac:dyDescent="0.2">
      <c r="A356" s="1" t="s">
        <v>240</v>
      </c>
      <c r="B356" s="1" t="s">
        <v>353</v>
      </c>
      <c r="C356" s="80">
        <v>1023.33</v>
      </c>
      <c r="D356" s="31">
        <v>1128.79</v>
      </c>
      <c r="E356" s="18">
        <v>1023</v>
      </c>
      <c r="F356" s="18">
        <v>1155</v>
      </c>
      <c r="G356" s="40">
        <v>1023</v>
      </c>
      <c r="H356" s="40">
        <v>1023</v>
      </c>
      <c r="I356" s="40">
        <v>1023</v>
      </c>
    </row>
    <row r="357" spans="1:9" ht="11.1" hidden="1" customHeight="1" x14ac:dyDescent="0.2">
      <c r="A357" s="1" t="s">
        <v>244</v>
      </c>
      <c r="B357" s="1" t="s">
        <v>88</v>
      </c>
      <c r="C357" s="80">
        <v>58.38</v>
      </c>
      <c r="D357" s="31">
        <v>75.81</v>
      </c>
      <c r="E357" s="1">
        <v>58</v>
      </c>
      <c r="F357" s="1">
        <v>66</v>
      </c>
      <c r="G357" s="88">
        <v>58</v>
      </c>
      <c r="H357" s="88">
        <v>58</v>
      </c>
      <c r="I357" s="88">
        <v>58</v>
      </c>
    </row>
    <row r="358" spans="1:9" ht="11.1" hidden="1" customHeight="1" x14ac:dyDescent="0.2">
      <c r="A358" s="1" t="s">
        <v>330</v>
      </c>
      <c r="B358" s="1" t="s">
        <v>387</v>
      </c>
      <c r="C358" s="80">
        <v>219.26</v>
      </c>
      <c r="D358" s="31">
        <v>231.52</v>
      </c>
      <c r="E358" s="1">
        <v>219</v>
      </c>
      <c r="F358" s="1">
        <v>250</v>
      </c>
      <c r="G358" s="88">
        <v>219</v>
      </c>
      <c r="H358" s="88">
        <v>219</v>
      </c>
      <c r="I358" s="88">
        <v>219</v>
      </c>
    </row>
    <row r="359" spans="1:9" ht="11.1" hidden="1" customHeight="1" x14ac:dyDescent="0.2">
      <c r="A359" s="1" t="s">
        <v>331</v>
      </c>
      <c r="B359" s="1" t="s">
        <v>355</v>
      </c>
      <c r="C359" s="80">
        <v>73.069999999999993</v>
      </c>
      <c r="D359" s="31"/>
      <c r="E359" s="1">
        <v>73</v>
      </c>
      <c r="F359" s="1">
        <v>83</v>
      </c>
      <c r="G359" s="88">
        <v>73</v>
      </c>
      <c r="H359" s="88">
        <v>73</v>
      </c>
      <c r="I359" s="88">
        <v>73</v>
      </c>
    </row>
    <row r="360" spans="1:9" ht="11.1" hidden="1" customHeight="1" x14ac:dyDescent="0.2">
      <c r="A360" s="1" t="s">
        <v>332</v>
      </c>
      <c r="B360" s="1" t="s">
        <v>388</v>
      </c>
      <c r="C360" s="80">
        <v>347.12</v>
      </c>
      <c r="D360" s="31">
        <v>79.58</v>
      </c>
      <c r="E360" s="1">
        <v>347</v>
      </c>
      <c r="F360" s="1">
        <v>361</v>
      </c>
      <c r="G360" s="88">
        <v>347</v>
      </c>
      <c r="H360" s="88">
        <v>347</v>
      </c>
      <c r="I360" s="88">
        <v>347</v>
      </c>
    </row>
    <row r="361" spans="1:9" ht="11.1" hidden="1" customHeight="1" x14ac:dyDescent="0.2">
      <c r="A361" s="1" t="s">
        <v>303</v>
      </c>
      <c r="B361" s="1" t="s">
        <v>389</v>
      </c>
      <c r="C361" s="80"/>
      <c r="D361" s="31">
        <v>382.91</v>
      </c>
      <c r="E361" s="1"/>
      <c r="F361" s="1"/>
      <c r="G361" s="88"/>
      <c r="H361" s="88"/>
      <c r="I361" s="88"/>
    </row>
    <row r="362" spans="1:9" ht="11.1" hidden="1" customHeight="1" x14ac:dyDescent="0.2">
      <c r="A362" s="1" t="s">
        <v>208</v>
      </c>
      <c r="B362" s="1" t="s">
        <v>390</v>
      </c>
      <c r="C362" s="80"/>
      <c r="D362" s="31"/>
      <c r="E362" s="1"/>
      <c r="F362" s="1"/>
      <c r="G362" s="88"/>
      <c r="H362" s="88"/>
      <c r="I362" s="88"/>
    </row>
    <row r="363" spans="1:9" ht="11.1" hidden="1" customHeight="1" x14ac:dyDescent="0.2">
      <c r="A363" s="35">
        <v>633011</v>
      </c>
      <c r="B363" s="1" t="s">
        <v>503</v>
      </c>
      <c r="C363" s="80"/>
      <c r="D363" s="31">
        <v>5233.3100000000004</v>
      </c>
      <c r="E363" s="1"/>
      <c r="F363" s="1">
        <v>3600</v>
      </c>
      <c r="G363" s="88">
        <v>3600</v>
      </c>
      <c r="H363" s="88">
        <v>3600</v>
      </c>
      <c r="I363" s="88">
        <v>3600</v>
      </c>
    </row>
    <row r="364" spans="1:9" ht="11.1" hidden="1" customHeight="1" x14ac:dyDescent="0.2">
      <c r="A364" s="1" t="s">
        <v>305</v>
      </c>
      <c r="B364" s="1" t="s">
        <v>115</v>
      </c>
      <c r="C364" s="80">
        <v>125.83</v>
      </c>
      <c r="D364" s="31">
        <v>115.46</v>
      </c>
      <c r="E364" s="1">
        <v>126</v>
      </c>
      <c r="F364" s="1">
        <v>93</v>
      </c>
      <c r="G364" s="88">
        <v>126</v>
      </c>
      <c r="H364" s="88">
        <v>126</v>
      </c>
      <c r="I364" s="88">
        <v>126</v>
      </c>
    </row>
    <row r="365" spans="1:9" ht="11.1" hidden="1" customHeight="1" x14ac:dyDescent="0.2">
      <c r="A365" s="1" t="s">
        <v>269</v>
      </c>
      <c r="B365" s="1" t="s">
        <v>391</v>
      </c>
      <c r="C365" s="80"/>
      <c r="D365" s="31"/>
      <c r="E365" s="1"/>
      <c r="F365" s="1"/>
      <c r="G365" s="88"/>
      <c r="H365" s="88"/>
      <c r="I365" s="88"/>
    </row>
    <row r="366" spans="1:9" ht="11.1" hidden="1" customHeight="1" x14ac:dyDescent="0.2">
      <c r="A366" s="1" t="s">
        <v>135</v>
      </c>
      <c r="B366" s="1" t="s">
        <v>392</v>
      </c>
      <c r="C366" s="80"/>
      <c r="D366" s="31"/>
      <c r="E366" s="1"/>
      <c r="F366" s="1"/>
      <c r="G366" s="88"/>
      <c r="H366" s="88"/>
      <c r="I366" s="88"/>
    </row>
    <row r="367" spans="1:9" ht="11.1" hidden="1" customHeight="1" x14ac:dyDescent="0.2">
      <c r="A367" s="1" t="s">
        <v>368</v>
      </c>
      <c r="B367" s="1" t="s">
        <v>369</v>
      </c>
      <c r="C367" s="80"/>
      <c r="D367" s="31"/>
      <c r="E367" s="1"/>
      <c r="F367" s="1"/>
      <c r="G367" s="88"/>
      <c r="H367" s="88"/>
      <c r="I367" s="88"/>
    </row>
    <row r="368" spans="1:9" ht="11.1" hidden="1" customHeight="1" x14ac:dyDescent="0.2">
      <c r="A368" s="1" t="s">
        <v>371</v>
      </c>
      <c r="B368" s="1" t="s">
        <v>393</v>
      </c>
      <c r="C368" s="80">
        <v>72.27</v>
      </c>
      <c r="D368" s="31">
        <v>66.39</v>
      </c>
      <c r="E368" s="1">
        <v>72</v>
      </c>
      <c r="F368" s="1">
        <v>72</v>
      </c>
      <c r="G368" s="88">
        <v>72</v>
      </c>
      <c r="H368" s="88">
        <v>72</v>
      </c>
      <c r="I368" s="88">
        <v>72</v>
      </c>
    </row>
    <row r="369" spans="1:9" ht="11.1" hidden="1" customHeight="1" x14ac:dyDescent="0.2">
      <c r="A369" s="1" t="s">
        <v>373</v>
      </c>
      <c r="B369" s="1" t="s">
        <v>150</v>
      </c>
      <c r="C369" s="80">
        <v>233.1</v>
      </c>
      <c r="D369" s="31">
        <v>143.63999999999999</v>
      </c>
      <c r="E369" s="1">
        <v>233</v>
      </c>
      <c r="F369" s="1">
        <v>180</v>
      </c>
      <c r="G369" s="88">
        <v>233</v>
      </c>
      <c r="H369" s="88">
        <v>233</v>
      </c>
      <c r="I369" s="88">
        <v>233</v>
      </c>
    </row>
    <row r="370" spans="1:9" ht="11.1" hidden="1" customHeight="1" x14ac:dyDescent="0.2">
      <c r="A370" s="1" t="s">
        <v>376</v>
      </c>
      <c r="B370" s="1" t="s">
        <v>377</v>
      </c>
      <c r="C370" s="80">
        <v>54.1</v>
      </c>
      <c r="D370" s="31">
        <v>61.88</v>
      </c>
      <c r="E370" s="1">
        <v>50</v>
      </c>
      <c r="F370" s="1">
        <v>20</v>
      </c>
      <c r="G370" s="88">
        <v>50</v>
      </c>
      <c r="H370" s="88">
        <v>50</v>
      </c>
      <c r="I370" s="88">
        <v>50</v>
      </c>
    </row>
    <row r="371" spans="1:9" ht="11.1" hidden="1" customHeight="1" x14ac:dyDescent="0.2">
      <c r="A371" s="3" t="s">
        <v>378</v>
      </c>
      <c r="B371" s="3" t="s">
        <v>394</v>
      </c>
      <c r="C371" s="82">
        <v>1466.89</v>
      </c>
      <c r="D371" s="32">
        <v>1483.5</v>
      </c>
      <c r="E371" s="3">
        <v>1500</v>
      </c>
      <c r="F371" s="3">
        <v>1500</v>
      </c>
      <c r="G371" s="95">
        <v>1500</v>
      </c>
      <c r="H371" s="95">
        <v>1500</v>
      </c>
      <c r="I371" s="95">
        <v>1500</v>
      </c>
    </row>
    <row r="372" spans="1:9" ht="11.1" hidden="1" customHeight="1" x14ac:dyDescent="0.2">
      <c r="A372" s="3" t="s">
        <v>395</v>
      </c>
      <c r="B372" s="3" t="s">
        <v>396</v>
      </c>
      <c r="C372" s="29"/>
      <c r="D372" s="32"/>
      <c r="E372" s="3"/>
      <c r="F372" s="3"/>
      <c r="G372" s="95"/>
      <c r="H372" s="95"/>
      <c r="I372" s="95"/>
    </row>
    <row r="373" spans="1:9" ht="11.1" customHeight="1" x14ac:dyDescent="0.2">
      <c r="A373" s="10"/>
      <c r="B373" s="45" t="s">
        <v>397</v>
      </c>
      <c r="C373" s="100">
        <f t="shared" ref="C373:F373" si="18">SUM(C351:C372)</f>
        <v>10158.23</v>
      </c>
      <c r="D373" s="71">
        <f>SUM(D351:D371)</f>
        <v>16655.489999999998</v>
      </c>
      <c r="E373" s="17">
        <f t="shared" si="18"/>
        <v>10708</v>
      </c>
      <c r="F373" s="17">
        <f t="shared" si="18"/>
        <v>14391</v>
      </c>
      <c r="G373" s="86">
        <v>15358</v>
      </c>
      <c r="H373" s="86">
        <v>15358</v>
      </c>
      <c r="I373" s="86">
        <v>15358</v>
      </c>
    </row>
    <row r="374" spans="1:9" ht="11.1" customHeight="1" x14ac:dyDescent="0.2">
      <c r="A374" s="3"/>
      <c r="B374" s="3"/>
      <c r="C374" s="29"/>
      <c r="D374" s="31"/>
      <c r="E374" s="3"/>
      <c r="F374" s="3"/>
      <c r="G374" s="91"/>
      <c r="H374" s="91"/>
      <c r="I374" s="91"/>
    </row>
    <row r="375" spans="1:9" ht="11.1" customHeight="1" x14ac:dyDescent="0.2">
      <c r="A375" s="46" t="s">
        <v>398</v>
      </c>
      <c r="B375" s="109"/>
      <c r="C375" s="98">
        <v>123615.15</v>
      </c>
      <c r="D375" s="87">
        <v>133615.76999999999</v>
      </c>
      <c r="E375" s="87">
        <v>125449</v>
      </c>
      <c r="F375" s="104">
        <v>139290</v>
      </c>
      <c r="G375" s="90">
        <f t="shared" ref="G375:H375" si="19">SUM(G373+G349+G316+G293+G289+G275+G269+G249+G172+G167+G159+G148+G125+G121)</f>
        <v>146610</v>
      </c>
      <c r="H375" s="90">
        <f t="shared" si="19"/>
        <v>146610</v>
      </c>
      <c r="I375" s="90">
        <f>SUM(I373+I349+I316+I293+I289+I275+I269+I249+I172+I167+I159+I148+I125+I121)</f>
        <v>146610</v>
      </c>
    </row>
    <row r="376" spans="1:9" ht="11.1" customHeight="1" x14ac:dyDescent="0.2">
      <c r="A376" s="27"/>
      <c r="B376" s="59"/>
      <c r="C376" s="29"/>
      <c r="D376" s="32"/>
      <c r="E376" s="3"/>
      <c r="F376" s="3"/>
      <c r="G376" s="91"/>
      <c r="H376" s="91"/>
      <c r="I376" s="91"/>
    </row>
    <row r="377" spans="1:9" ht="11.1" hidden="1" customHeight="1" x14ac:dyDescent="0.2">
      <c r="A377" s="10" t="s">
        <v>399</v>
      </c>
      <c r="B377" s="33" t="s">
        <v>400</v>
      </c>
      <c r="C377" s="80">
        <v>59434.5</v>
      </c>
      <c r="D377" s="31"/>
      <c r="E377" s="14"/>
      <c r="F377" s="14"/>
      <c r="G377" s="65"/>
      <c r="H377" s="65"/>
      <c r="I377" s="65"/>
    </row>
    <row r="378" spans="1:9" ht="11.1" hidden="1" customHeight="1" x14ac:dyDescent="0.2">
      <c r="A378" s="1" t="s">
        <v>401</v>
      </c>
      <c r="B378" s="33" t="s">
        <v>400</v>
      </c>
      <c r="C378" s="80">
        <v>19811.5</v>
      </c>
      <c r="D378" s="31"/>
      <c r="E378" s="14"/>
      <c r="F378" s="14"/>
      <c r="G378" s="65"/>
      <c r="H378" s="65"/>
      <c r="I378" s="65"/>
    </row>
    <row r="379" spans="1:9" ht="11.1" hidden="1" customHeight="1" x14ac:dyDescent="0.2">
      <c r="A379" s="3" t="s">
        <v>402</v>
      </c>
      <c r="B379" s="33" t="s">
        <v>400</v>
      </c>
      <c r="C379" s="80">
        <v>15849.2</v>
      </c>
      <c r="D379" s="31"/>
      <c r="E379" s="14"/>
      <c r="F379" s="14"/>
      <c r="G379" s="96"/>
      <c r="H379" s="96"/>
      <c r="I379" s="96"/>
    </row>
    <row r="380" spans="1:9" ht="11.1" customHeight="1" x14ac:dyDescent="0.2">
      <c r="A380" s="10"/>
      <c r="B380" s="45" t="s">
        <v>167</v>
      </c>
      <c r="C380" s="100">
        <f t="shared" ref="C380:I380" si="20">SUM(C377:C379)</f>
        <v>95095.2</v>
      </c>
      <c r="D380" s="71">
        <f t="shared" si="20"/>
        <v>0</v>
      </c>
      <c r="E380" s="71">
        <f t="shared" si="20"/>
        <v>0</v>
      </c>
      <c r="F380" s="71">
        <f t="shared" si="20"/>
        <v>0</v>
      </c>
      <c r="G380" s="86">
        <f t="shared" si="20"/>
        <v>0</v>
      </c>
      <c r="H380" s="86">
        <f t="shared" si="20"/>
        <v>0</v>
      </c>
      <c r="I380" s="86">
        <f t="shared" si="20"/>
        <v>0</v>
      </c>
    </row>
    <row r="381" spans="1:9" ht="11.1" customHeight="1" x14ac:dyDescent="0.2">
      <c r="A381" s="1"/>
      <c r="B381" s="1"/>
      <c r="C381" s="15"/>
      <c r="D381" s="31"/>
      <c r="E381" s="1"/>
      <c r="F381" s="1"/>
      <c r="G381" s="96"/>
      <c r="H381" s="96"/>
      <c r="I381" s="96"/>
    </row>
    <row r="382" spans="1:9" ht="11.1" hidden="1" customHeight="1" x14ac:dyDescent="0.2">
      <c r="A382" s="62" t="s">
        <v>451</v>
      </c>
      <c r="B382" s="10" t="s">
        <v>452</v>
      </c>
      <c r="C382" s="12"/>
      <c r="D382" s="71">
        <v>1200</v>
      </c>
      <c r="E382" s="10"/>
      <c r="F382" s="10"/>
      <c r="G382" s="97"/>
      <c r="H382" s="97"/>
      <c r="I382" s="97"/>
    </row>
    <row r="383" spans="1:9" ht="11.1" hidden="1" customHeight="1" x14ac:dyDescent="0.2">
      <c r="A383" s="14" t="s">
        <v>403</v>
      </c>
      <c r="B383" s="14" t="s">
        <v>404</v>
      </c>
      <c r="C383" s="80">
        <v>1</v>
      </c>
      <c r="D383" s="31"/>
      <c r="E383" s="14"/>
      <c r="F383" s="54"/>
      <c r="G383" s="40"/>
      <c r="H383" s="40"/>
      <c r="I383" s="40"/>
    </row>
    <row r="384" spans="1:9" ht="11.1" hidden="1" customHeight="1" x14ac:dyDescent="0.2">
      <c r="A384" s="14" t="s">
        <v>405</v>
      </c>
      <c r="B384" s="14" t="s">
        <v>406</v>
      </c>
      <c r="C384" s="80">
        <v>1324</v>
      </c>
      <c r="D384" s="31"/>
      <c r="E384" s="14"/>
      <c r="F384" s="54"/>
      <c r="G384" s="40"/>
      <c r="H384" s="40"/>
      <c r="I384" s="40"/>
    </row>
    <row r="385" spans="1:9" ht="11.1" hidden="1" customHeight="1" x14ac:dyDescent="0.2">
      <c r="A385" s="27" t="s">
        <v>407</v>
      </c>
      <c r="B385" s="27" t="s">
        <v>406</v>
      </c>
      <c r="C385" s="82">
        <v>2600</v>
      </c>
      <c r="D385" s="32">
        <f>SUM(D382:D384)</f>
        <v>1200</v>
      </c>
      <c r="E385" s="27"/>
      <c r="F385" s="66"/>
      <c r="G385" s="95"/>
      <c r="H385" s="95"/>
      <c r="I385" s="95"/>
    </row>
    <row r="386" spans="1:9" ht="11.1" customHeight="1" x14ac:dyDescent="0.2">
      <c r="A386" s="10"/>
      <c r="B386" s="42" t="s">
        <v>216</v>
      </c>
      <c r="C386" s="100">
        <f>SUM(C383:C385)</f>
        <v>3925</v>
      </c>
      <c r="D386" s="71">
        <f>SUM(D383:D385)</f>
        <v>1200</v>
      </c>
      <c r="E386" s="10">
        <f>SUM(E383:E385)</f>
        <v>0</v>
      </c>
      <c r="F386" s="10">
        <f>SUM(F383:F385)</f>
        <v>0</v>
      </c>
      <c r="G386" s="86">
        <v>0</v>
      </c>
      <c r="H386" s="86">
        <v>0</v>
      </c>
      <c r="I386" s="86">
        <v>0</v>
      </c>
    </row>
    <row r="387" spans="1:9" ht="11.1" customHeight="1" x14ac:dyDescent="0.2">
      <c r="A387" s="3"/>
      <c r="B387" s="67"/>
      <c r="C387" s="29"/>
      <c r="D387" s="32"/>
      <c r="E387" s="3"/>
      <c r="F387" s="148"/>
      <c r="G387" s="95"/>
      <c r="H387" s="95"/>
      <c r="I387" s="95"/>
    </row>
    <row r="388" spans="1:9" ht="11.1" hidden="1" customHeight="1" x14ac:dyDescent="0.2">
      <c r="A388" s="1" t="s">
        <v>408</v>
      </c>
      <c r="B388" s="33" t="s">
        <v>409</v>
      </c>
      <c r="C388" s="80">
        <v>847.59</v>
      </c>
      <c r="D388" s="31"/>
      <c r="E388" s="1"/>
      <c r="F388" s="16"/>
      <c r="G388" s="40"/>
      <c r="H388" s="40"/>
      <c r="I388" s="40"/>
    </row>
    <row r="389" spans="1:9" ht="11.1" hidden="1" customHeight="1" x14ac:dyDescent="0.2">
      <c r="A389" s="1" t="s">
        <v>410</v>
      </c>
      <c r="B389" s="61" t="s">
        <v>409</v>
      </c>
      <c r="C389" s="80">
        <v>152.41</v>
      </c>
      <c r="D389" s="31"/>
      <c r="E389" s="1"/>
      <c r="F389" s="16"/>
      <c r="G389" s="40"/>
      <c r="H389" s="40"/>
      <c r="I389" s="40"/>
    </row>
    <row r="390" spans="1:9" ht="11.1" hidden="1" customHeight="1" x14ac:dyDescent="0.2">
      <c r="A390" s="1" t="s">
        <v>411</v>
      </c>
      <c r="B390" s="22" t="s">
        <v>412</v>
      </c>
      <c r="C390" s="80">
        <v>24297.49</v>
      </c>
      <c r="D390" s="31">
        <v>805.49</v>
      </c>
      <c r="E390" s="1">
        <v>1000</v>
      </c>
      <c r="F390" s="16">
        <v>0</v>
      </c>
      <c r="G390" s="94"/>
      <c r="H390" s="94"/>
      <c r="I390" s="40"/>
    </row>
    <row r="391" spans="1:9" ht="11.1" customHeight="1" x14ac:dyDescent="0.2">
      <c r="A391" s="10"/>
      <c r="B391" s="42" t="s">
        <v>310</v>
      </c>
      <c r="C391" s="100">
        <f>SUM(C388:C390)</f>
        <v>25297.49</v>
      </c>
      <c r="D391" s="71">
        <f>SUM(D388:D390)</f>
        <v>805.49</v>
      </c>
      <c r="E391" s="10">
        <f>SUM(E390:E390)</f>
        <v>1000</v>
      </c>
      <c r="F391" s="10">
        <f>SUM(F390:F390)</f>
        <v>0</v>
      </c>
      <c r="G391" s="86">
        <f>SUM(G388:G390)</f>
        <v>0</v>
      </c>
      <c r="H391" s="86">
        <f>SUM(H388:H390)</f>
        <v>0</v>
      </c>
      <c r="I391" s="86">
        <f>SUM(I388:I390)</f>
        <v>0</v>
      </c>
    </row>
    <row r="392" spans="1:9" ht="11.1" customHeight="1" x14ac:dyDescent="0.2">
      <c r="A392" s="37"/>
      <c r="B392" s="28"/>
      <c r="C392" s="99"/>
      <c r="D392" s="32"/>
      <c r="E392" s="3"/>
      <c r="F392" s="59"/>
      <c r="G392" s="91"/>
      <c r="H392" s="91"/>
      <c r="I392" s="91"/>
    </row>
    <row r="393" spans="1:9" ht="11.1" customHeight="1" x14ac:dyDescent="0.2">
      <c r="A393" s="46" t="s">
        <v>413</v>
      </c>
      <c r="B393" s="42"/>
      <c r="C393" s="98">
        <f>SUM(C380,C386,C391)</f>
        <v>124317.69</v>
      </c>
      <c r="D393" s="73">
        <f>SUM(D380,D386,D391)</f>
        <v>2005.49</v>
      </c>
      <c r="E393" s="43">
        <f>SUM(E386,E391)</f>
        <v>1000</v>
      </c>
      <c r="F393" s="43">
        <f>SUM(F386,F391)</f>
        <v>0</v>
      </c>
      <c r="G393" s="90">
        <f>SUM(G380,G386,G391)</f>
        <v>0</v>
      </c>
      <c r="H393" s="90">
        <f>SUM(H380,H386,H391)</f>
        <v>0</v>
      </c>
      <c r="I393" s="90">
        <f>SUM(I380,I386,I391)</f>
        <v>0</v>
      </c>
    </row>
    <row r="394" spans="1:9" ht="11.1" customHeight="1" x14ac:dyDescent="0.2">
      <c r="A394" s="27"/>
      <c r="B394" s="28"/>
      <c r="C394" s="99"/>
      <c r="D394" s="32"/>
      <c r="E394" s="18"/>
      <c r="F394" s="18"/>
      <c r="G394" s="91"/>
      <c r="H394" s="91"/>
      <c r="I394" s="91"/>
    </row>
    <row r="395" spans="1:9" ht="11.1" hidden="1" customHeight="1" x14ac:dyDescent="0.2">
      <c r="A395" s="34"/>
      <c r="B395" s="11"/>
      <c r="C395" s="100"/>
      <c r="D395" s="71"/>
      <c r="E395" s="26"/>
      <c r="F395" s="17"/>
      <c r="G395" s="86"/>
      <c r="H395" s="86"/>
      <c r="I395" s="86"/>
    </row>
    <row r="396" spans="1:9" ht="11.1" hidden="1" customHeight="1" x14ac:dyDescent="0.2">
      <c r="A396" s="84" t="s">
        <v>467</v>
      </c>
      <c r="B396" s="14" t="s">
        <v>468</v>
      </c>
      <c r="C396" s="101">
        <v>102</v>
      </c>
      <c r="D396" s="31"/>
      <c r="E396" s="54"/>
      <c r="F396" s="18"/>
      <c r="G396" s="40"/>
      <c r="H396" s="40"/>
      <c r="I396" s="40"/>
    </row>
    <row r="397" spans="1:9" ht="11.1" hidden="1" customHeight="1" x14ac:dyDescent="0.2">
      <c r="A397" s="35"/>
      <c r="B397" s="14"/>
      <c r="C397" s="99"/>
      <c r="D397" s="32"/>
      <c r="E397" s="54"/>
      <c r="F397" s="18"/>
      <c r="G397" s="44"/>
      <c r="H397" s="44"/>
      <c r="I397" s="44"/>
    </row>
    <row r="398" spans="1:9" ht="11.1" hidden="1" customHeight="1" x14ac:dyDescent="0.2">
      <c r="A398" s="79" t="s">
        <v>453</v>
      </c>
      <c r="B398" s="10" t="s">
        <v>415</v>
      </c>
      <c r="C398" s="102"/>
      <c r="D398" s="71">
        <v>36059.89</v>
      </c>
      <c r="E398" s="17"/>
      <c r="F398" s="17"/>
      <c r="G398" s="94"/>
      <c r="H398" s="94"/>
      <c r="I398" s="40"/>
    </row>
    <row r="399" spans="1:9" ht="11.1" hidden="1" customHeight="1" x14ac:dyDescent="0.2">
      <c r="A399" s="35" t="s">
        <v>414</v>
      </c>
      <c r="B399" s="1" t="s">
        <v>415</v>
      </c>
      <c r="C399" s="102">
        <v>7293.8</v>
      </c>
      <c r="D399" s="70">
        <v>8820</v>
      </c>
      <c r="E399" s="18">
        <v>18820</v>
      </c>
      <c r="F399" s="18">
        <v>8820</v>
      </c>
      <c r="G399" s="94">
        <v>8820</v>
      </c>
      <c r="H399" s="94">
        <v>8820</v>
      </c>
      <c r="I399" s="40">
        <v>8820</v>
      </c>
    </row>
    <row r="400" spans="1:9" ht="11.1" hidden="1" customHeight="1" x14ac:dyDescent="0.2">
      <c r="A400" s="35" t="s">
        <v>416</v>
      </c>
      <c r="B400" s="1" t="s">
        <v>415</v>
      </c>
      <c r="C400" s="102">
        <v>1313.2</v>
      </c>
      <c r="D400" s="70"/>
      <c r="E400" s="18"/>
      <c r="F400" s="18"/>
      <c r="G400" s="94"/>
      <c r="H400" s="94"/>
      <c r="I400" s="40"/>
    </row>
    <row r="401" spans="1:16" ht="11.1" hidden="1" customHeight="1" x14ac:dyDescent="0.2">
      <c r="A401" s="36" t="s">
        <v>417</v>
      </c>
      <c r="B401" s="3" t="s">
        <v>418</v>
      </c>
      <c r="C401" s="102">
        <v>78416</v>
      </c>
      <c r="D401" s="70"/>
      <c r="E401" s="18"/>
      <c r="F401" s="18"/>
      <c r="G401" s="94"/>
      <c r="H401" s="94"/>
      <c r="I401" s="40"/>
    </row>
    <row r="402" spans="1:16" ht="11.1" hidden="1" customHeight="1" x14ac:dyDescent="0.2">
      <c r="A402" s="35"/>
      <c r="B402" s="33"/>
      <c r="C402" s="100"/>
      <c r="D402" s="71"/>
      <c r="E402" s="26"/>
      <c r="F402" s="17"/>
      <c r="G402" s="86"/>
      <c r="H402" s="86"/>
      <c r="I402" s="86"/>
    </row>
    <row r="403" spans="1:16" ht="11.1" customHeight="1" x14ac:dyDescent="0.2">
      <c r="A403" s="20"/>
      <c r="B403" s="120" t="s">
        <v>202</v>
      </c>
      <c r="C403" s="101">
        <f t="shared" ref="C403:I403" si="21">SUM(C399:C401)</f>
        <v>87023</v>
      </c>
      <c r="D403" s="70">
        <v>44879.89</v>
      </c>
      <c r="E403" s="17">
        <v>18820</v>
      </c>
      <c r="F403" s="17">
        <v>8820</v>
      </c>
      <c r="G403" s="40">
        <f t="shared" si="21"/>
        <v>8820</v>
      </c>
      <c r="H403" s="40">
        <f t="shared" si="21"/>
        <v>8820</v>
      </c>
      <c r="I403" s="40">
        <f t="shared" si="21"/>
        <v>8820</v>
      </c>
    </row>
    <row r="404" spans="1:16" ht="11.1" hidden="1" customHeight="1" x14ac:dyDescent="0.2">
      <c r="A404" s="34">
        <v>641009</v>
      </c>
      <c r="B404" s="1" t="s">
        <v>419</v>
      </c>
      <c r="C404" s="102">
        <v>30</v>
      </c>
      <c r="D404" s="70"/>
      <c r="E404" s="54"/>
      <c r="F404" s="18"/>
      <c r="G404" s="94"/>
      <c r="H404" s="94"/>
      <c r="I404" s="40"/>
    </row>
    <row r="405" spans="1:16" ht="11.1" customHeight="1" x14ac:dyDescent="0.2">
      <c r="A405" s="35"/>
      <c r="B405" s="1"/>
      <c r="C405" s="102"/>
      <c r="D405" s="70"/>
      <c r="E405" s="54"/>
      <c r="F405" s="18"/>
      <c r="G405" s="94"/>
      <c r="H405" s="94"/>
      <c r="I405" s="40"/>
      <c r="J405" s="119"/>
      <c r="K405" s="119"/>
      <c r="L405" s="119"/>
      <c r="M405" s="119"/>
      <c r="N405" s="119"/>
      <c r="O405" s="119"/>
      <c r="P405" s="119"/>
    </row>
    <row r="406" spans="1:16" s="114" customFormat="1" ht="11.1" customHeight="1" x14ac:dyDescent="0.2">
      <c r="A406" s="62"/>
      <c r="B406" s="109" t="s">
        <v>420</v>
      </c>
      <c r="C406" s="121">
        <v>30</v>
      </c>
      <c r="D406" s="71">
        <v>0</v>
      </c>
      <c r="E406" s="17">
        <f>SUM(E404)</f>
        <v>0</v>
      </c>
      <c r="F406" s="17">
        <f>SUM(F404)</f>
        <v>0</v>
      </c>
      <c r="G406" s="92">
        <v>0</v>
      </c>
      <c r="H406" s="92">
        <v>0</v>
      </c>
      <c r="I406" s="92">
        <v>0</v>
      </c>
      <c r="J406" s="119"/>
      <c r="K406" s="119"/>
      <c r="L406" s="119"/>
      <c r="M406" s="119"/>
      <c r="N406" s="119"/>
      <c r="O406" s="119"/>
      <c r="P406" s="119"/>
    </row>
    <row r="407" spans="1:16" ht="11.1" hidden="1" customHeight="1" x14ac:dyDescent="0.2">
      <c r="A407" s="124">
        <v>642014</v>
      </c>
      <c r="B407" s="122" t="s">
        <v>421</v>
      </c>
      <c r="C407" s="102">
        <v>88.23</v>
      </c>
      <c r="D407" s="31"/>
      <c r="E407" s="1"/>
      <c r="F407" s="1"/>
      <c r="G407" s="88"/>
      <c r="H407" s="88"/>
      <c r="I407" s="88"/>
      <c r="J407" s="119"/>
      <c r="K407" s="119"/>
      <c r="L407" s="119"/>
      <c r="M407" s="119"/>
      <c r="N407" s="119"/>
      <c r="O407" s="119"/>
      <c r="P407" s="119"/>
    </row>
    <row r="408" spans="1:16" ht="11.1" customHeight="1" x14ac:dyDescent="0.2">
      <c r="A408" s="125"/>
      <c r="B408" s="123"/>
      <c r="C408" s="103"/>
      <c r="D408" s="32"/>
      <c r="E408" s="3"/>
      <c r="F408" s="3"/>
      <c r="G408" s="91"/>
      <c r="H408" s="91"/>
      <c r="I408" s="91"/>
      <c r="J408" s="119"/>
      <c r="K408" s="119"/>
      <c r="L408" s="119"/>
      <c r="M408" s="119"/>
      <c r="N408" s="119"/>
      <c r="O408" s="119"/>
      <c r="P408" s="119"/>
    </row>
    <row r="409" spans="1:16" ht="11.1" customHeight="1" x14ac:dyDescent="0.2">
      <c r="A409" s="62"/>
      <c r="B409" s="126" t="s">
        <v>382</v>
      </c>
      <c r="C409" s="102">
        <v>88.23</v>
      </c>
      <c r="D409" s="31">
        <v>0</v>
      </c>
      <c r="E409" s="18">
        <f>SUM(E407)</f>
        <v>0</v>
      </c>
      <c r="F409" s="18">
        <f>SUM(F407)</f>
        <v>0</v>
      </c>
      <c r="G409" s="88">
        <v>0</v>
      </c>
      <c r="H409" s="88">
        <v>0</v>
      </c>
      <c r="I409" s="88">
        <v>0</v>
      </c>
      <c r="J409" s="119"/>
      <c r="K409" s="119"/>
      <c r="L409" s="119"/>
      <c r="M409" s="119"/>
      <c r="N409" s="119"/>
      <c r="O409" s="119"/>
      <c r="P409" s="119"/>
    </row>
    <row r="410" spans="1:16" ht="11.1" hidden="1" customHeight="1" x14ac:dyDescent="0.2">
      <c r="A410" s="78">
        <v>633011</v>
      </c>
      <c r="B410" s="47" t="s">
        <v>422</v>
      </c>
      <c r="C410" s="102">
        <v>6243.93</v>
      </c>
      <c r="D410" s="31"/>
      <c r="E410" s="1"/>
      <c r="F410" s="1"/>
      <c r="G410" s="88"/>
      <c r="H410" s="88"/>
      <c r="I410" s="88"/>
      <c r="J410" s="119"/>
      <c r="K410" s="119"/>
      <c r="L410" s="119"/>
      <c r="M410" s="119"/>
      <c r="N410" s="119"/>
      <c r="O410" s="119"/>
      <c r="P410" s="119"/>
    </row>
    <row r="411" spans="1:16" ht="11.1" hidden="1" customHeight="1" x14ac:dyDescent="0.2">
      <c r="A411" s="78">
        <v>641009</v>
      </c>
      <c r="B411" s="47" t="s">
        <v>499</v>
      </c>
      <c r="C411" s="102">
        <v>5103</v>
      </c>
      <c r="D411" s="31"/>
      <c r="E411" s="1"/>
      <c r="F411" s="68"/>
      <c r="G411" s="88"/>
      <c r="H411" s="88"/>
      <c r="I411" s="88"/>
      <c r="J411" s="119"/>
      <c r="K411" s="119"/>
      <c r="L411" s="119"/>
      <c r="M411" s="119"/>
      <c r="N411" s="119"/>
      <c r="O411" s="119"/>
      <c r="P411" s="119"/>
    </row>
    <row r="412" spans="1:16" ht="11.1" customHeight="1" x14ac:dyDescent="0.2">
      <c r="A412" s="127"/>
      <c r="B412" s="39"/>
      <c r="C412" s="103"/>
      <c r="D412" s="32"/>
      <c r="E412" s="3"/>
      <c r="F412" s="128"/>
      <c r="G412" s="91"/>
      <c r="H412" s="91"/>
      <c r="I412" s="91"/>
      <c r="J412" s="119"/>
      <c r="K412" s="119"/>
      <c r="L412" s="119"/>
      <c r="M412" s="119"/>
      <c r="N412" s="119"/>
      <c r="O412" s="119"/>
      <c r="P412" s="119"/>
    </row>
    <row r="413" spans="1:16" ht="11.1" customHeight="1" x14ac:dyDescent="0.2">
      <c r="A413" s="62"/>
      <c r="B413" s="126" t="s">
        <v>506</v>
      </c>
      <c r="C413" s="102">
        <v>6243.93</v>
      </c>
      <c r="D413" s="31">
        <v>0</v>
      </c>
      <c r="E413" s="18">
        <f>SUM(E410:E411)</f>
        <v>0</v>
      </c>
      <c r="F413" s="18">
        <f>SUM(F410:F411)</f>
        <v>0</v>
      </c>
      <c r="G413" s="88">
        <v>0</v>
      </c>
      <c r="H413" s="88">
        <v>0</v>
      </c>
      <c r="I413" s="88">
        <v>0</v>
      </c>
      <c r="J413" s="119"/>
      <c r="K413" s="119"/>
      <c r="L413" s="119"/>
      <c r="M413" s="119"/>
      <c r="N413" s="119"/>
      <c r="O413" s="119"/>
      <c r="P413" s="119"/>
    </row>
    <row r="414" spans="1:16" ht="11.1" hidden="1" customHeight="1" x14ac:dyDescent="0.2">
      <c r="A414" s="19" t="s">
        <v>469</v>
      </c>
      <c r="B414" s="47" t="s">
        <v>470</v>
      </c>
      <c r="C414" s="102">
        <v>56.5</v>
      </c>
      <c r="D414" s="31"/>
      <c r="E414" s="18"/>
      <c r="F414" s="18"/>
      <c r="G414" s="88"/>
      <c r="H414" s="88"/>
      <c r="I414" s="88"/>
      <c r="J414" s="119"/>
      <c r="K414" s="119"/>
      <c r="L414" s="119"/>
      <c r="M414" s="119"/>
      <c r="N414" s="119"/>
      <c r="O414" s="119"/>
      <c r="P414" s="119"/>
    </row>
    <row r="415" spans="1:16" ht="11.1" hidden="1" customHeight="1" x14ac:dyDescent="0.2">
      <c r="A415" s="19" t="s">
        <v>500</v>
      </c>
      <c r="B415" s="1" t="s">
        <v>501</v>
      </c>
      <c r="C415" s="102"/>
      <c r="D415" s="31"/>
      <c r="E415" s="1"/>
      <c r="F415" s="1">
        <v>550</v>
      </c>
      <c r="G415" s="88"/>
      <c r="H415" s="88"/>
      <c r="I415" s="88"/>
      <c r="J415" s="119"/>
      <c r="K415" s="119"/>
      <c r="L415" s="119"/>
      <c r="M415" s="119"/>
      <c r="N415" s="119"/>
      <c r="O415" s="119"/>
      <c r="P415" s="119"/>
    </row>
    <row r="416" spans="1:16" ht="11.1" customHeight="1" x14ac:dyDescent="0.2">
      <c r="A416" s="59"/>
      <c r="B416" s="3"/>
      <c r="C416" s="103">
        <v>5205</v>
      </c>
      <c r="D416" s="32">
        <v>0</v>
      </c>
      <c r="E416" s="3"/>
      <c r="F416" s="3"/>
      <c r="G416" s="91"/>
      <c r="H416" s="91"/>
      <c r="I416" s="91"/>
      <c r="J416" s="119"/>
      <c r="K416" s="119"/>
      <c r="L416" s="119"/>
      <c r="M416" s="119"/>
      <c r="N416" s="119"/>
      <c r="O416" s="119"/>
      <c r="P416" s="119"/>
    </row>
    <row r="417" spans="1:16" ht="11.1" customHeight="1" x14ac:dyDescent="0.2">
      <c r="A417" s="62"/>
      <c r="B417" s="109" t="s">
        <v>502</v>
      </c>
      <c r="C417" s="102">
        <v>0</v>
      </c>
      <c r="D417" s="31">
        <v>0</v>
      </c>
      <c r="E417" s="1">
        <v>0</v>
      </c>
      <c r="F417" s="1">
        <v>550</v>
      </c>
      <c r="G417" s="88">
        <v>0</v>
      </c>
      <c r="H417" s="88">
        <v>0</v>
      </c>
      <c r="I417" s="88">
        <v>0</v>
      </c>
      <c r="J417" s="119"/>
      <c r="K417" s="119"/>
      <c r="L417" s="119"/>
      <c r="M417" s="119"/>
      <c r="N417" s="119"/>
      <c r="O417" s="119"/>
      <c r="P417" s="119"/>
    </row>
    <row r="418" spans="1:16" ht="11.1" customHeight="1" x14ac:dyDescent="0.2">
      <c r="A418" s="59"/>
      <c r="B418" s="56"/>
      <c r="C418" s="103"/>
      <c r="D418" s="32"/>
      <c r="E418" s="3"/>
      <c r="F418" s="3"/>
      <c r="G418" s="4"/>
      <c r="H418" s="4"/>
      <c r="I418" s="4"/>
      <c r="J418" s="119"/>
      <c r="K418" s="119"/>
      <c r="L418" s="119"/>
      <c r="M418" s="119"/>
      <c r="N418" s="119"/>
      <c r="O418" s="119"/>
      <c r="P418" s="119"/>
    </row>
    <row r="419" spans="1:16" s="114" customFormat="1" ht="11.1" customHeight="1" x14ac:dyDescent="0.2">
      <c r="A419" s="48" t="s">
        <v>423</v>
      </c>
      <c r="B419" s="115"/>
      <c r="C419" s="116"/>
      <c r="D419" s="117"/>
      <c r="E419" s="113"/>
      <c r="F419" s="113"/>
      <c r="G419" s="13"/>
      <c r="H419" s="13"/>
      <c r="I419" s="13"/>
      <c r="J419" s="119"/>
      <c r="K419" s="119"/>
      <c r="L419" s="119"/>
      <c r="M419" s="119"/>
      <c r="N419" s="119"/>
      <c r="O419" s="119"/>
      <c r="P419" s="119"/>
    </row>
    <row r="420" spans="1:16" ht="11.1" customHeight="1" x14ac:dyDescent="0.2">
      <c r="A420" s="11"/>
      <c r="B420" s="33"/>
      <c r="C420" s="101"/>
      <c r="D420" s="31"/>
      <c r="E420" s="1"/>
      <c r="F420" s="19"/>
      <c r="G420" s="2"/>
      <c r="H420" s="2"/>
      <c r="I420" s="2"/>
    </row>
    <row r="421" spans="1:16" ht="11.1" customHeight="1" x14ac:dyDescent="0.2">
      <c r="A421" s="85" t="s">
        <v>424</v>
      </c>
      <c r="B421" s="60"/>
      <c r="C421" s="129">
        <v>346579.5</v>
      </c>
      <c r="D421" s="130">
        <f>SUM(D375,D393,D403)</f>
        <v>180501.14999999997</v>
      </c>
      <c r="E421" s="130">
        <f t="shared" ref="E421:I421" si="22">SUM(E375,E393,E403)</f>
        <v>145269</v>
      </c>
      <c r="F421" s="130">
        <v>148660</v>
      </c>
      <c r="G421" s="130">
        <f t="shared" si="22"/>
        <v>155430</v>
      </c>
      <c r="H421" s="130">
        <f t="shared" si="22"/>
        <v>155430</v>
      </c>
      <c r="I421" s="130">
        <f t="shared" si="22"/>
        <v>155430</v>
      </c>
    </row>
    <row r="422" spans="1:16" ht="11.1" customHeight="1" x14ac:dyDescent="0.2">
      <c r="A422" s="5"/>
      <c r="B422" s="5"/>
      <c r="C422" s="6"/>
      <c r="D422" s="6"/>
      <c r="E422" s="5"/>
      <c r="F422" s="5"/>
      <c r="G422" s="7"/>
      <c r="H422" s="7"/>
      <c r="I422" s="7"/>
    </row>
  </sheetData>
  <pageMargins left="0.16" right="0.16" top="0.75" bottom="0.1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4"/>
  <sheetViews>
    <sheetView tabSelected="1" workbookViewId="0">
      <selection activeCell="E7" sqref="E7"/>
    </sheetView>
  </sheetViews>
  <sheetFormatPr defaultColWidth="8.7109375" defaultRowHeight="11.1" customHeight="1" x14ac:dyDescent="0.2"/>
  <cols>
    <col min="1" max="1" width="12.5703125" style="8" customWidth="1"/>
    <col min="2" max="2" width="28.85546875" style="8" customWidth="1"/>
    <col min="3" max="3" width="11.140625" style="8" customWidth="1"/>
    <col min="4" max="4" width="12.42578125" style="8" customWidth="1"/>
    <col min="5" max="5" width="18.140625" style="8" customWidth="1"/>
    <col min="6" max="6" width="17.85546875" style="185" customWidth="1"/>
    <col min="7" max="7" width="18.42578125" style="8" customWidth="1"/>
    <col min="8" max="8" width="18.140625" style="8" customWidth="1"/>
    <col min="9" max="16384" width="8.7109375" style="8"/>
  </cols>
  <sheetData>
    <row r="1" spans="1:8" ht="12" x14ac:dyDescent="0.2">
      <c r="A1" s="5"/>
      <c r="B1" s="9" t="s">
        <v>0</v>
      </c>
      <c r="C1" s="6"/>
      <c r="D1" s="6"/>
      <c r="E1" s="5"/>
      <c r="F1" s="6"/>
      <c r="G1" s="7"/>
      <c r="H1" s="7"/>
    </row>
    <row r="2" spans="1:8" ht="12" x14ac:dyDescent="0.2">
      <c r="A2" s="5"/>
      <c r="B2" s="9"/>
      <c r="C2" s="6"/>
      <c r="D2" s="6"/>
      <c r="E2" s="5"/>
      <c r="F2" s="6"/>
      <c r="G2" s="7"/>
      <c r="H2" s="7"/>
    </row>
    <row r="3" spans="1:8" ht="12" x14ac:dyDescent="0.2">
      <c r="A3" s="5"/>
      <c r="B3" s="9" t="s">
        <v>512</v>
      </c>
      <c r="C3" s="6"/>
      <c r="D3" s="6"/>
      <c r="E3" s="5"/>
      <c r="F3" s="6"/>
      <c r="G3" s="7"/>
      <c r="H3" s="7"/>
    </row>
    <row r="4" spans="1:8" ht="12" x14ac:dyDescent="0.2">
      <c r="A4" s="5"/>
      <c r="B4" s="5"/>
      <c r="C4" s="6"/>
      <c r="D4" s="6"/>
      <c r="E4" s="5"/>
      <c r="F4" s="6"/>
      <c r="G4" s="7"/>
      <c r="H4" s="7"/>
    </row>
    <row r="5" spans="1:8" ht="12" x14ac:dyDescent="0.2">
      <c r="A5" s="9" t="s">
        <v>509</v>
      </c>
      <c r="B5" s="5"/>
      <c r="C5" s="6"/>
      <c r="D5" s="6"/>
      <c r="E5" s="5"/>
      <c r="F5" s="6"/>
      <c r="G5" s="7"/>
      <c r="H5" s="7"/>
    </row>
    <row r="6" spans="1:8" ht="12.75" thickBot="1" x14ac:dyDescent="0.25">
      <c r="A6" s="5"/>
      <c r="B6" s="5"/>
      <c r="C6" s="6"/>
      <c r="D6" s="6"/>
      <c r="E6" s="5"/>
      <c r="F6" s="6"/>
      <c r="G6" s="7"/>
      <c r="H6" s="7"/>
    </row>
    <row r="7" spans="1:8" ht="12" x14ac:dyDescent="0.2">
      <c r="A7" s="45"/>
      <c r="B7" s="46"/>
      <c r="C7" s="118" t="s">
        <v>454</v>
      </c>
      <c r="D7" s="152" t="s">
        <v>454</v>
      </c>
      <c r="E7" s="156" t="s">
        <v>2</v>
      </c>
      <c r="F7" s="175" t="s">
        <v>3</v>
      </c>
      <c r="G7" s="161" t="s">
        <v>425</v>
      </c>
      <c r="H7" s="159" t="s">
        <v>513</v>
      </c>
    </row>
    <row r="8" spans="1:8" ht="12" x14ac:dyDescent="0.2">
      <c r="A8" s="58"/>
      <c r="B8" s="50"/>
      <c r="C8" s="135" t="s">
        <v>455</v>
      </c>
      <c r="D8" s="153" t="s">
        <v>455</v>
      </c>
      <c r="E8" s="157" t="s">
        <v>4</v>
      </c>
      <c r="F8" s="176" t="s">
        <v>5</v>
      </c>
      <c r="G8" s="157" t="s">
        <v>5</v>
      </c>
      <c r="H8" s="155" t="s">
        <v>5</v>
      </c>
    </row>
    <row r="9" spans="1:8" ht="12.75" thickBot="1" x14ac:dyDescent="0.25">
      <c r="A9" s="58"/>
      <c r="B9" s="50"/>
      <c r="C9" s="137">
        <v>2016</v>
      </c>
      <c r="D9" s="154">
        <v>2017</v>
      </c>
      <c r="E9" s="158"/>
      <c r="F9" s="177"/>
      <c r="G9" s="162"/>
      <c r="H9" s="160"/>
    </row>
    <row r="10" spans="1:8" ht="12" x14ac:dyDescent="0.2">
      <c r="A10" s="11" t="s">
        <v>7</v>
      </c>
      <c r="B10" s="10" t="s">
        <v>8</v>
      </c>
      <c r="C10" s="69">
        <v>112302.09</v>
      </c>
      <c r="D10" s="83">
        <v>118370.57</v>
      </c>
      <c r="E10" s="16">
        <v>125500</v>
      </c>
      <c r="F10" s="81">
        <v>135000</v>
      </c>
      <c r="G10" s="16">
        <f>SUM(F10)</f>
        <v>135000</v>
      </c>
      <c r="H10" s="16">
        <f>SUM(G10)</f>
        <v>135000</v>
      </c>
    </row>
    <row r="11" spans="1:8" ht="12" x14ac:dyDescent="0.2">
      <c r="A11" s="14" t="s">
        <v>9</v>
      </c>
      <c r="B11" s="1" t="s">
        <v>10</v>
      </c>
      <c r="C11" s="70">
        <v>7282.48</v>
      </c>
      <c r="D11" s="80">
        <v>7259.34</v>
      </c>
      <c r="E11" s="16">
        <v>7300</v>
      </c>
      <c r="F11" s="81">
        <v>7300</v>
      </c>
      <c r="G11" s="16">
        <f t="shared" ref="G11:H38" si="0">SUM(F11)</f>
        <v>7300</v>
      </c>
      <c r="H11" s="16">
        <f t="shared" si="0"/>
        <v>7300</v>
      </c>
    </row>
    <row r="12" spans="1:8" ht="12" x14ac:dyDescent="0.2">
      <c r="A12" s="14" t="s">
        <v>11</v>
      </c>
      <c r="B12" s="1" t="s">
        <v>12</v>
      </c>
      <c r="C12" s="70">
        <v>1233.95</v>
      </c>
      <c r="D12" s="80">
        <v>1277.81</v>
      </c>
      <c r="E12" s="16">
        <v>1300</v>
      </c>
      <c r="F12" s="81">
        <v>1300</v>
      </c>
      <c r="G12" s="16">
        <f t="shared" si="0"/>
        <v>1300</v>
      </c>
      <c r="H12" s="16">
        <f t="shared" si="0"/>
        <v>1300</v>
      </c>
    </row>
    <row r="13" spans="1:8" ht="12" x14ac:dyDescent="0.2">
      <c r="A13" s="14" t="s">
        <v>13</v>
      </c>
      <c r="B13" s="1" t="s">
        <v>14</v>
      </c>
      <c r="C13" s="70">
        <v>241.5</v>
      </c>
      <c r="D13" s="80">
        <v>224</v>
      </c>
      <c r="E13" s="19">
        <v>250</v>
      </c>
      <c r="F13" s="81">
        <v>250</v>
      </c>
      <c r="G13" s="16">
        <f t="shared" si="0"/>
        <v>250</v>
      </c>
      <c r="H13" s="16">
        <f t="shared" si="0"/>
        <v>250</v>
      </c>
    </row>
    <row r="14" spans="1:8" ht="12" x14ac:dyDescent="0.2">
      <c r="A14" s="14" t="s">
        <v>15</v>
      </c>
      <c r="B14" s="1" t="s">
        <v>16</v>
      </c>
      <c r="C14" s="70"/>
      <c r="D14" s="80"/>
      <c r="E14" s="19"/>
      <c r="F14" s="81"/>
      <c r="G14" s="16">
        <f t="shared" si="0"/>
        <v>0</v>
      </c>
      <c r="H14" s="16">
        <f t="shared" si="0"/>
        <v>0</v>
      </c>
    </row>
    <row r="15" spans="1:8" ht="12" x14ac:dyDescent="0.2">
      <c r="A15" s="14" t="s">
        <v>17</v>
      </c>
      <c r="B15" s="1" t="s">
        <v>18</v>
      </c>
      <c r="C15" s="70">
        <v>3907.03</v>
      </c>
      <c r="D15" s="80">
        <v>3812.69</v>
      </c>
      <c r="E15" s="16">
        <v>4150</v>
      </c>
      <c r="F15" s="81">
        <v>3400</v>
      </c>
      <c r="G15" s="16">
        <f t="shared" si="0"/>
        <v>3400</v>
      </c>
      <c r="H15" s="16">
        <f t="shared" si="0"/>
        <v>3400</v>
      </c>
    </row>
    <row r="16" spans="1:8" ht="12" x14ac:dyDescent="0.2">
      <c r="A16" s="14" t="s">
        <v>19</v>
      </c>
      <c r="B16" s="1" t="s">
        <v>20</v>
      </c>
      <c r="C16" s="70">
        <v>10.039999999999999</v>
      </c>
      <c r="D16" s="80"/>
      <c r="E16" s="16"/>
      <c r="F16" s="81"/>
      <c r="G16" s="16">
        <f t="shared" si="0"/>
        <v>0</v>
      </c>
      <c r="H16" s="16">
        <f t="shared" si="0"/>
        <v>0</v>
      </c>
    </row>
    <row r="17" spans="1:8" ht="12" x14ac:dyDescent="0.2">
      <c r="A17" s="14" t="s">
        <v>21</v>
      </c>
      <c r="B17" s="1" t="s">
        <v>22</v>
      </c>
      <c r="C17" s="70">
        <v>10</v>
      </c>
      <c r="D17" s="80"/>
      <c r="E17" s="19"/>
      <c r="F17" s="81"/>
      <c r="G17" s="16">
        <f t="shared" si="0"/>
        <v>0</v>
      </c>
      <c r="H17" s="16">
        <f t="shared" si="0"/>
        <v>0</v>
      </c>
    </row>
    <row r="18" spans="1:8" ht="12" x14ac:dyDescent="0.2">
      <c r="A18" s="14" t="s">
        <v>23</v>
      </c>
      <c r="B18" s="1" t="s">
        <v>24</v>
      </c>
      <c r="C18" s="70">
        <v>831</v>
      </c>
      <c r="D18" s="80">
        <v>790.5</v>
      </c>
      <c r="E18" s="19">
        <v>1000</v>
      </c>
      <c r="F18" s="81">
        <v>500</v>
      </c>
      <c r="G18" s="16">
        <f t="shared" si="0"/>
        <v>500</v>
      </c>
      <c r="H18" s="16">
        <f t="shared" si="0"/>
        <v>500</v>
      </c>
    </row>
    <row r="19" spans="1:8" ht="12" x14ac:dyDescent="0.2">
      <c r="A19" s="14" t="s">
        <v>25</v>
      </c>
      <c r="B19" s="1" t="s">
        <v>26</v>
      </c>
      <c r="C19" s="70"/>
      <c r="D19" s="80"/>
      <c r="E19" s="19"/>
      <c r="F19" s="81"/>
      <c r="G19" s="16">
        <f t="shared" si="0"/>
        <v>0</v>
      </c>
      <c r="H19" s="16">
        <f t="shared" si="0"/>
        <v>0</v>
      </c>
    </row>
    <row r="20" spans="1:8" ht="12" x14ac:dyDescent="0.2">
      <c r="A20" s="14" t="s">
        <v>27</v>
      </c>
      <c r="B20" s="1" t="s">
        <v>28</v>
      </c>
      <c r="C20" s="70">
        <v>216.57</v>
      </c>
      <c r="D20" s="80">
        <v>558.5</v>
      </c>
      <c r="E20" s="19">
        <v>600</v>
      </c>
      <c r="F20" s="81">
        <v>400</v>
      </c>
      <c r="G20" s="16">
        <f t="shared" si="0"/>
        <v>400</v>
      </c>
      <c r="H20" s="16">
        <f t="shared" si="0"/>
        <v>400</v>
      </c>
    </row>
    <row r="21" spans="1:8" ht="12" x14ac:dyDescent="0.2">
      <c r="A21" s="14" t="s">
        <v>29</v>
      </c>
      <c r="B21" s="1" t="s">
        <v>30</v>
      </c>
      <c r="C21" s="70">
        <v>1253</v>
      </c>
      <c r="D21" s="80">
        <v>49</v>
      </c>
      <c r="E21" s="19"/>
      <c r="F21" s="81"/>
      <c r="G21" s="16">
        <f t="shared" si="0"/>
        <v>0</v>
      </c>
      <c r="H21" s="16">
        <f t="shared" si="0"/>
        <v>0</v>
      </c>
    </row>
    <row r="22" spans="1:8" ht="12" x14ac:dyDescent="0.2">
      <c r="A22" s="14" t="s">
        <v>31</v>
      </c>
      <c r="B22" s="1" t="s">
        <v>32</v>
      </c>
      <c r="C22" s="70">
        <v>5201.6499999999996</v>
      </c>
      <c r="D22" s="80">
        <v>4183.51</v>
      </c>
      <c r="E22" s="19">
        <v>5000</v>
      </c>
      <c r="F22" s="81">
        <v>4000</v>
      </c>
      <c r="G22" s="16">
        <f t="shared" si="0"/>
        <v>4000</v>
      </c>
      <c r="H22" s="16">
        <f t="shared" si="0"/>
        <v>4000</v>
      </c>
    </row>
    <row r="23" spans="1:8" ht="12" x14ac:dyDescent="0.2">
      <c r="A23" s="20" t="s">
        <v>33</v>
      </c>
      <c r="B23" s="1" t="s">
        <v>34</v>
      </c>
      <c r="C23" s="70">
        <v>460</v>
      </c>
      <c r="D23" s="80">
        <v>1148.33</v>
      </c>
      <c r="E23" s="19">
        <v>500</v>
      </c>
      <c r="F23" s="81">
        <v>700</v>
      </c>
      <c r="G23" s="16">
        <f t="shared" si="0"/>
        <v>700</v>
      </c>
      <c r="H23" s="16">
        <f t="shared" si="0"/>
        <v>700</v>
      </c>
    </row>
    <row r="24" spans="1:8" ht="12" x14ac:dyDescent="0.2">
      <c r="A24" s="20" t="s">
        <v>434</v>
      </c>
      <c r="B24" s="1" t="s">
        <v>435</v>
      </c>
      <c r="C24" s="70">
        <v>4198.91</v>
      </c>
      <c r="D24" s="80"/>
      <c r="E24" s="19"/>
      <c r="F24" s="81"/>
      <c r="G24" s="16">
        <f t="shared" si="0"/>
        <v>0</v>
      </c>
      <c r="H24" s="16">
        <f t="shared" si="0"/>
        <v>0</v>
      </c>
    </row>
    <row r="25" spans="1:8" ht="12" x14ac:dyDescent="0.2">
      <c r="A25" s="14" t="s">
        <v>35</v>
      </c>
      <c r="B25" s="1" t="s">
        <v>36</v>
      </c>
      <c r="C25" s="70">
        <v>233.03</v>
      </c>
      <c r="D25" s="80">
        <v>4419.3500000000004</v>
      </c>
      <c r="E25" s="19">
        <v>4000</v>
      </c>
      <c r="F25" s="81">
        <v>4000</v>
      </c>
      <c r="G25" s="16">
        <f t="shared" si="0"/>
        <v>4000</v>
      </c>
      <c r="H25" s="16">
        <f t="shared" si="0"/>
        <v>4000</v>
      </c>
    </row>
    <row r="26" spans="1:8" ht="12" x14ac:dyDescent="0.2">
      <c r="A26" s="14" t="s">
        <v>37</v>
      </c>
      <c r="B26" s="1" t="s">
        <v>38</v>
      </c>
      <c r="C26" s="70">
        <v>10.35</v>
      </c>
      <c r="D26" s="80">
        <v>9.56</v>
      </c>
      <c r="E26" s="19"/>
      <c r="F26" s="81"/>
      <c r="G26" s="16">
        <f t="shared" si="0"/>
        <v>0</v>
      </c>
      <c r="H26" s="16">
        <f t="shared" si="0"/>
        <v>0</v>
      </c>
    </row>
    <row r="27" spans="1:8" ht="12" x14ac:dyDescent="0.2">
      <c r="A27" s="14" t="s">
        <v>39</v>
      </c>
      <c r="B27" s="1" t="s">
        <v>40</v>
      </c>
      <c r="C27" s="70"/>
      <c r="D27" s="80"/>
      <c r="E27" s="19"/>
      <c r="F27" s="81"/>
      <c r="G27" s="16">
        <f t="shared" si="0"/>
        <v>0</v>
      </c>
      <c r="H27" s="16">
        <f t="shared" si="0"/>
        <v>0</v>
      </c>
    </row>
    <row r="28" spans="1:8" ht="12" x14ac:dyDescent="0.2">
      <c r="A28" s="14">
        <v>292012</v>
      </c>
      <c r="B28" s="1" t="s">
        <v>433</v>
      </c>
      <c r="C28" s="70">
        <v>33.68</v>
      </c>
      <c r="D28" s="80">
        <v>990.66</v>
      </c>
      <c r="E28" s="19"/>
      <c r="F28" s="81"/>
      <c r="G28" s="16">
        <f t="shared" si="0"/>
        <v>0</v>
      </c>
      <c r="H28" s="16">
        <f t="shared" si="0"/>
        <v>0</v>
      </c>
    </row>
    <row r="29" spans="1:8" ht="12" x14ac:dyDescent="0.2">
      <c r="A29" s="14" t="s">
        <v>41</v>
      </c>
      <c r="B29" s="1" t="s">
        <v>42</v>
      </c>
      <c r="C29" s="70">
        <v>22.39</v>
      </c>
      <c r="D29" s="80">
        <v>417.31</v>
      </c>
      <c r="E29" s="19"/>
      <c r="F29" s="81"/>
      <c r="G29" s="16">
        <f t="shared" si="0"/>
        <v>0</v>
      </c>
      <c r="H29" s="16">
        <f t="shared" si="0"/>
        <v>0</v>
      </c>
    </row>
    <row r="30" spans="1:8" ht="12" x14ac:dyDescent="0.2">
      <c r="A30" s="14" t="s">
        <v>43</v>
      </c>
      <c r="B30" s="1" t="s">
        <v>44</v>
      </c>
      <c r="C30" s="70"/>
      <c r="D30" s="80">
        <v>20</v>
      </c>
      <c r="E30" s="19"/>
      <c r="F30" s="81"/>
      <c r="G30" s="16">
        <f t="shared" si="0"/>
        <v>0</v>
      </c>
      <c r="H30" s="16">
        <f t="shared" si="0"/>
        <v>0</v>
      </c>
    </row>
    <row r="31" spans="1:8" ht="12" x14ac:dyDescent="0.2">
      <c r="A31" s="14" t="s">
        <v>45</v>
      </c>
      <c r="B31" s="1" t="s">
        <v>46</v>
      </c>
      <c r="C31" s="70">
        <v>1741.47</v>
      </c>
      <c r="D31" s="80">
        <v>1314.89</v>
      </c>
      <c r="E31" s="19">
        <v>1600</v>
      </c>
      <c r="F31" s="81">
        <v>1400</v>
      </c>
      <c r="G31" s="16">
        <f t="shared" si="0"/>
        <v>1400</v>
      </c>
      <c r="H31" s="16">
        <f t="shared" si="0"/>
        <v>1400</v>
      </c>
    </row>
    <row r="32" spans="1:8" ht="12" x14ac:dyDescent="0.2">
      <c r="A32" s="21" t="s">
        <v>47</v>
      </c>
      <c r="B32" s="1" t="s">
        <v>48</v>
      </c>
      <c r="C32" s="70">
        <v>2387.6</v>
      </c>
      <c r="D32" s="80">
        <v>2479.0500000000002</v>
      </c>
      <c r="E32" s="19">
        <v>3000</v>
      </c>
      <c r="F32" s="81">
        <v>2500</v>
      </c>
      <c r="G32" s="16">
        <f t="shared" si="0"/>
        <v>2500</v>
      </c>
      <c r="H32" s="16">
        <f t="shared" si="0"/>
        <v>2500</v>
      </c>
    </row>
    <row r="33" spans="1:8" ht="12" x14ac:dyDescent="0.2">
      <c r="A33" s="21" t="s">
        <v>49</v>
      </c>
      <c r="B33" s="47" t="s">
        <v>50</v>
      </c>
      <c r="C33" s="70">
        <v>421.4</v>
      </c>
      <c r="D33" s="80">
        <v>437.5</v>
      </c>
      <c r="E33" s="16">
        <v>530</v>
      </c>
      <c r="F33" s="81">
        <v>400</v>
      </c>
      <c r="G33" s="16">
        <f t="shared" si="0"/>
        <v>400</v>
      </c>
      <c r="H33" s="16">
        <f t="shared" si="0"/>
        <v>400</v>
      </c>
    </row>
    <row r="34" spans="1:8" ht="12" x14ac:dyDescent="0.2">
      <c r="A34" s="21" t="s">
        <v>471</v>
      </c>
      <c r="B34" s="47" t="s">
        <v>473</v>
      </c>
      <c r="C34" s="70"/>
      <c r="D34" s="80">
        <v>3193.44</v>
      </c>
      <c r="E34" s="16"/>
      <c r="F34" s="81">
        <v>1500</v>
      </c>
      <c r="G34" s="16">
        <f t="shared" si="0"/>
        <v>1500</v>
      </c>
      <c r="H34" s="16">
        <f t="shared" si="0"/>
        <v>1500</v>
      </c>
    </row>
    <row r="35" spans="1:8" ht="12" x14ac:dyDescent="0.2">
      <c r="A35" s="21" t="s">
        <v>472</v>
      </c>
      <c r="B35" s="47" t="s">
        <v>474</v>
      </c>
      <c r="C35" s="70"/>
      <c r="D35" s="80">
        <v>563.52</v>
      </c>
      <c r="E35" s="16"/>
      <c r="F35" s="81"/>
      <c r="G35" s="16">
        <f t="shared" si="0"/>
        <v>0</v>
      </c>
      <c r="H35" s="16">
        <f t="shared" si="0"/>
        <v>0</v>
      </c>
    </row>
    <row r="36" spans="1:8" ht="12" x14ac:dyDescent="0.2">
      <c r="A36" s="21" t="s">
        <v>51</v>
      </c>
      <c r="B36" s="47" t="s">
        <v>52</v>
      </c>
      <c r="C36" s="70"/>
      <c r="D36" s="80"/>
      <c r="E36" s="16"/>
      <c r="F36" s="81"/>
      <c r="G36" s="16">
        <f t="shared" si="0"/>
        <v>0</v>
      </c>
      <c r="H36" s="16">
        <f t="shared" si="0"/>
        <v>0</v>
      </c>
    </row>
    <row r="37" spans="1:8" ht="12" x14ac:dyDescent="0.2">
      <c r="A37" s="21" t="s">
        <v>53</v>
      </c>
      <c r="B37" s="47" t="s">
        <v>52</v>
      </c>
      <c r="C37" s="70"/>
      <c r="D37" s="80"/>
      <c r="E37" s="16"/>
      <c r="F37" s="81"/>
      <c r="G37" s="16">
        <f t="shared" si="0"/>
        <v>0</v>
      </c>
      <c r="H37" s="16">
        <f t="shared" si="0"/>
        <v>0</v>
      </c>
    </row>
    <row r="38" spans="1:8" ht="12" x14ac:dyDescent="0.2">
      <c r="A38" s="23" t="s">
        <v>54</v>
      </c>
      <c r="B38" s="39" t="s">
        <v>55</v>
      </c>
      <c r="C38" s="70">
        <v>851.94</v>
      </c>
      <c r="D38" s="82">
        <v>642.63</v>
      </c>
      <c r="E38" s="16">
        <v>700</v>
      </c>
      <c r="F38" s="81">
        <v>500</v>
      </c>
      <c r="G38" s="16">
        <f t="shared" si="0"/>
        <v>500</v>
      </c>
      <c r="H38" s="16">
        <f t="shared" si="0"/>
        <v>500</v>
      </c>
    </row>
    <row r="39" spans="1:8" ht="12" x14ac:dyDescent="0.2">
      <c r="A39" s="46" t="s">
        <v>56</v>
      </c>
      <c r="B39" s="42"/>
      <c r="C39" s="71">
        <f t="shared" ref="C39:H39" si="1">SUM(C10:C38)</f>
        <v>142850.08000000002</v>
      </c>
      <c r="D39" s="83">
        <f>SUM(D10:D38)</f>
        <v>152162.16</v>
      </c>
      <c r="E39" s="26">
        <f t="shared" ref="E39" si="2">SUM(E10:E38)</f>
        <v>155430</v>
      </c>
      <c r="F39" s="163">
        <f t="shared" si="1"/>
        <v>163150</v>
      </c>
      <c r="G39" s="26">
        <f t="shared" si="1"/>
        <v>163150</v>
      </c>
      <c r="H39" s="17">
        <f t="shared" si="1"/>
        <v>163150</v>
      </c>
    </row>
    <row r="40" spans="1:8" ht="12" x14ac:dyDescent="0.2">
      <c r="A40" s="27"/>
      <c r="B40" s="28"/>
      <c r="C40" s="32"/>
      <c r="D40" s="80"/>
      <c r="E40" s="14"/>
      <c r="F40" s="164"/>
      <c r="G40" s="14"/>
      <c r="H40" s="1"/>
    </row>
    <row r="41" spans="1:8" ht="12" x14ac:dyDescent="0.2">
      <c r="A41" s="10" t="s">
        <v>57</v>
      </c>
      <c r="B41" s="30" t="s">
        <v>58</v>
      </c>
      <c r="C41" s="71"/>
      <c r="D41" s="163"/>
      <c r="E41" s="10"/>
      <c r="F41" s="83"/>
      <c r="G41" s="10"/>
      <c r="H41" s="10"/>
    </row>
    <row r="42" spans="1:8" ht="12" x14ac:dyDescent="0.2">
      <c r="A42" s="1" t="s">
        <v>436</v>
      </c>
      <c r="B42" s="22" t="s">
        <v>437</v>
      </c>
      <c r="C42" s="31">
        <v>11886.9</v>
      </c>
      <c r="D42" s="164"/>
      <c r="E42" s="1"/>
      <c r="F42" s="80"/>
      <c r="G42" s="1"/>
      <c r="H42" s="1"/>
    </row>
    <row r="43" spans="1:8" ht="12" x14ac:dyDescent="0.2">
      <c r="A43" s="1" t="s">
        <v>59</v>
      </c>
      <c r="B43" s="22" t="s">
        <v>60</v>
      </c>
      <c r="C43" s="31"/>
      <c r="D43" s="164"/>
      <c r="E43" s="1"/>
      <c r="F43" s="80"/>
      <c r="G43" s="1"/>
      <c r="H43" s="1"/>
    </row>
    <row r="44" spans="1:8" ht="12" x14ac:dyDescent="0.2">
      <c r="A44" s="1" t="s">
        <v>61</v>
      </c>
      <c r="B44" s="22" t="s">
        <v>60</v>
      </c>
      <c r="C44" s="31"/>
      <c r="D44" s="165"/>
      <c r="E44" s="1"/>
      <c r="F44" s="80"/>
      <c r="G44" s="1"/>
      <c r="H44" s="1"/>
    </row>
    <row r="45" spans="1:8" ht="12" x14ac:dyDescent="0.2">
      <c r="A45" s="14" t="s">
        <v>438</v>
      </c>
      <c r="B45" s="61" t="s">
        <v>439</v>
      </c>
      <c r="C45" s="70">
        <v>21469.29</v>
      </c>
      <c r="D45" s="164"/>
      <c r="E45" s="1"/>
      <c r="F45" s="80"/>
      <c r="G45" s="1"/>
      <c r="H45" s="1"/>
    </row>
    <row r="46" spans="1:8" ht="12" x14ac:dyDescent="0.2">
      <c r="A46" s="14" t="s">
        <v>440</v>
      </c>
      <c r="B46" s="61" t="s">
        <v>439</v>
      </c>
      <c r="C46" s="75">
        <v>2525.8000000000002</v>
      </c>
      <c r="D46" s="164"/>
      <c r="E46" s="1"/>
      <c r="F46" s="80"/>
      <c r="G46" s="1"/>
      <c r="H46" s="1"/>
    </row>
    <row r="47" spans="1:8" ht="12" x14ac:dyDescent="0.2">
      <c r="A47" s="46" t="s">
        <v>62</v>
      </c>
      <c r="B47" s="111"/>
      <c r="C47" s="70">
        <f>SUM(C41:C46)</f>
        <v>35881.990000000005</v>
      </c>
      <c r="D47" s="83">
        <f t="shared" ref="D47" si="3">SUM(D41:D44)</f>
        <v>0</v>
      </c>
      <c r="E47" s="143">
        <v>0</v>
      </c>
      <c r="F47" s="178">
        <v>0</v>
      </c>
      <c r="G47" s="10">
        <f t="shared" ref="G47:H47" si="4">SUM(G41:G44)</f>
        <v>0</v>
      </c>
      <c r="H47" s="10">
        <f t="shared" si="4"/>
        <v>0</v>
      </c>
    </row>
    <row r="48" spans="1:8" ht="12" x14ac:dyDescent="0.2">
      <c r="A48" s="14"/>
      <c r="B48" s="33"/>
      <c r="C48" s="70"/>
      <c r="D48" s="80"/>
      <c r="E48" s="1"/>
      <c r="F48" s="80"/>
      <c r="G48" s="1"/>
      <c r="H48" s="19"/>
    </row>
    <row r="49" spans="1:8" ht="12" x14ac:dyDescent="0.2">
      <c r="A49" s="14"/>
      <c r="B49" s="19"/>
      <c r="C49" s="70"/>
      <c r="D49" s="81"/>
      <c r="E49" s="19"/>
      <c r="F49" s="81"/>
      <c r="G49" s="19"/>
      <c r="H49" s="19"/>
    </row>
    <row r="50" spans="1:8" ht="12" x14ac:dyDescent="0.2">
      <c r="A50" s="34">
        <v>223001</v>
      </c>
      <c r="B50" s="62" t="s">
        <v>456</v>
      </c>
      <c r="C50" s="71"/>
      <c r="D50" s="83"/>
      <c r="E50" s="10"/>
      <c r="F50" s="83"/>
      <c r="G50" s="10"/>
      <c r="H50" s="62"/>
    </row>
    <row r="51" spans="1:8" ht="12" x14ac:dyDescent="0.2">
      <c r="A51" s="35">
        <v>223003</v>
      </c>
      <c r="B51" s="19" t="s">
        <v>457</v>
      </c>
      <c r="C51" s="31"/>
      <c r="D51" s="80"/>
      <c r="E51" s="19"/>
      <c r="F51" s="81"/>
      <c r="G51" s="1"/>
      <c r="H51" s="19"/>
    </row>
    <row r="52" spans="1:8" ht="12" x14ac:dyDescent="0.2">
      <c r="A52" s="35">
        <v>292027</v>
      </c>
      <c r="B52" s="19" t="s">
        <v>458</v>
      </c>
      <c r="C52" s="31"/>
      <c r="D52" s="80"/>
      <c r="E52" s="19"/>
      <c r="F52" s="81"/>
      <c r="G52" s="1"/>
      <c r="H52" s="19"/>
    </row>
    <row r="53" spans="1:8" ht="12" x14ac:dyDescent="0.2">
      <c r="A53" s="78">
        <v>311</v>
      </c>
      <c r="B53" s="1" t="s">
        <v>459</v>
      </c>
      <c r="C53" s="31"/>
      <c r="D53" s="80"/>
      <c r="E53" s="19"/>
      <c r="F53" s="81"/>
      <c r="G53" s="1"/>
      <c r="H53" s="1"/>
    </row>
    <row r="54" spans="1:8" ht="12" x14ac:dyDescent="0.2">
      <c r="A54" s="35" t="s">
        <v>63</v>
      </c>
      <c r="B54" s="47" t="s">
        <v>64</v>
      </c>
      <c r="C54" s="31"/>
      <c r="D54" s="80"/>
      <c r="E54" s="1"/>
      <c r="F54" s="80"/>
      <c r="G54" s="1"/>
      <c r="H54" s="1"/>
    </row>
    <row r="55" spans="1:8" ht="12" x14ac:dyDescent="0.2">
      <c r="A55" s="35" t="s">
        <v>441</v>
      </c>
      <c r="B55" s="47" t="s">
        <v>442</v>
      </c>
      <c r="C55" s="31">
        <v>2001.62</v>
      </c>
      <c r="D55" s="80"/>
      <c r="E55" s="1"/>
      <c r="F55" s="80"/>
      <c r="G55" s="1"/>
      <c r="H55" s="1"/>
    </row>
    <row r="56" spans="1:8" ht="12" x14ac:dyDescent="0.2">
      <c r="A56" s="35" t="s">
        <v>65</v>
      </c>
      <c r="B56" s="47" t="s">
        <v>66</v>
      </c>
      <c r="C56" s="31"/>
      <c r="D56" s="80"/>
      <c r="E56" s="18"/>
      <c r="F56" s="80"/>
      <c r="G56" s="18"/>
      <c r="H56" s="18"/>
    </row>
    <row r="57" spans="1:8" ht="12" x14ac:dyDescent="0.2">
      <c r="A57" s="35" t="s">
        <v>67</v>
      </c>
      <c r="B57" s="1" t="s">
        <v>68</v>
      </c>
      <c r="C57" s="31"/>
      <c r="D57" s="80"/>
      <c r="E57" s="18"/>
      <c r="F57" s="80"/>
      <c r="G57" s="18"/>
      <c r="H57" s="18"/>
    </row>
    <row r="58" spans="1:8" ht="12" x14ac:dyDescent="0.2">
      <c r="A58" s="36">
        <v>513002</v>
      </c>
      <c r="B58" s="3" t="s">
        <v>69</v>
      </c>
      <c r="C58" s="32"/>
      <c r="D58" s="82"/>
      <c r="E58" s="37"/>
      <c r="F58" s="82"/>
      <c r="G58" s="37"/>
      <c r="H58" s="37"/>
    </row>
    <row r="59" spans="1:8" ht="12" x14ac:dyDescent="0.2">
      <c r="A59" s="110" t="s">
        <v>70</v>
      </c>
      <c r="B59" s="144"/>
      <c r="C59" s="71">
        <f t="shared" ref="C59:H59" si="5">SUM(C54:C57)</f>
        <v>2001.62</v>
      </c>
      <c r="D59" s="173">
        <f t="shared" si="5"/>
        <v>0</v>
      </c>
      <c r="E59" s="174">
        <f t="shared" si="5"/>
        <v>0</v>
      </c>
      <c r="F59" s="173">
        <f t="shared" si="5"/>
        <v>0</v>
      </c>
      <c r="G59" s="174">
        <f t="shared" si="5"/>
        <v>0</v>
      </c>
      <c r="H59" s="16">
        <f t="shared" si="5"/>
        <v>0</v>
      </c>
    </row>
    <row r="60" spans="1:8" ht="12" x14ac:dyDescent="0.2">
      <c r="A60" s="24"/>
      <c r="B60" s="28"/>
      <c r="C60" s="32"/>
      <c r="D60" s="82"/>
      <c r="E60" s="3"/>
      <c r="F60" s="82"/>
      <c r="G60" s="3"/>
      <c r="H60" s="3"/>
    </row>
    <row r="61" spans="1:8" ht="12" x14ac:dyDescent="0.2">
      <c r="A61" s="38"/>
      <c r="B61" s="11"/>
      <c r="C61" s="31"/>
      <c r="D61" s="83"/>
      <c r="E61" s="1"/>
      <c r="F61" s="80"/>
      <c r="G61" s="1"/>
      <c r="H61" s="1"/>
    </row>
    <row r="62" spans="1:8" ht="12" x14ac:dyDescent="0.2">
      <c r="A62" s="89" t="s">
        <v>71</v>
      </c>
      <c r="B62" s="48"/>
      <c r="C62" s="74">
        <f>SUM(C39,C47,C59)</f>
        <v>180733.69</v>
      </c>
      <c r="D62" s="166">
        <f>SUM(D39+D47+D59)</f>
        <v>152162.16</v>
      </c>
      <c r="E62" s="52">
        <f>SUM(E39+E49+E59)</f>
        <v>155430</v>
      </c>
      <c r="F62" s="166">
        <f>SUM(F39+F49+F59)</f>
        <v>163150</v>
      </c>
      <c r="G62" s="52">
        <f>SUM(G39+G47+G59)</f>
        <v>163150</v>
      </c>
      <c r="H62" s="52">
        <f>SUM(H39+H47+H59)</f>
        <v>163150</v>
      </c>
    </row>
    <row r="63" spans="1:8" ht="12" x14ac:dyDescent="0.2">
      <c r="A63" s="5"/>
      <c r="B63" s="5"/>
      <c r="C63" s="72"/>
      <c r="D63" s="167"/>
      <c r="E63" s="7"/>
      <c r="F63" s="6"/>
      <c r="G63" s="7"/>
      <c r="H63" s="7"/>
    </row>
    <row r="64" spans="1:8" ht="12" x14ac:dyDescent="0.2">
      <c r="A64" s="9" t="s">
        <v>510</v>
      </c>
      <c r="B64" s="5"/>
      <c r="C64" s="72"/>
      <c r="D64" s="167"/>
      <c r="E64" s="7"/>
      <c r="F64" s="6"/>
      <c r="G64" s="7"/>
      <c r="H64" s="7"/>
    </row>
    <row r="65" spans="1:8" ht="12.75" thickBot="1" x14ac:dyDescent="0.25">
      <c r="A65" s="5"/>
      <c r="B65" s="5"/>
      <c r="C65" s="72"/>
      <c r="D65" s="167" t="s">
        <v>72</v>
      </c>
      <c r="E65" s="7"/>
      <c r="F65" s="6"/>
      <c r="G65" s="7"/>
      <c r="H65" s="7"/>
    </row>
    <row r="66" spans="1:8" ht="12" x14ac:dyDescent="0.2">
      <c r="A66" s="46"/>
      <c r="B66" s="46"/>
      <c r="C66" s="118" t="s">
        <v>454</v>
      </c>
      <c r="D66" s="152" t="s">
        <v>454</v>
      </c>
      <c r="E66" s="156" t="s">
        <v>2</v>
      </c>
      <c r="F66" s="175" t="s">
        <v>3</v>
      </c>
      <c r="G66" s="161" t="s">
        <v>425</v>
      </c>
      <c r="H66" s="159" t="s">
        <v>513</v>
      </c>
    </row>
    <row r="67" spans="1:8" ht="12" x14ac:dyDescent="0.2">
      <c r="A67" s="14"/>
      <c r="B67" s="1"/>
      <c r="C67" s="135" t="s">
        <v>455</v>
      </c>
      <c r="D67" s="153" t="s">
        <v>455</v>
      </c>
      <c r="E67" s="157" t="s">
        <v>4</v>
      </c>
      <c r="F67" s="176" t="s">
        <v>5</v>
      </c>
      <c r="G67" s="157" t="s">
        <v>5</v>
      </c>
      <c r="H67" s="155" t="s">
        <v>5</v>
      </c>
    </row>
    <row r="68" spans="1:8" ht="12.75" thickBot="1" x14ac:dyDescent="0.25">
      <c r="A68" s="27"/>
      <c r="B68" s="3"/>
      <c r="C68" s="137">
        <v>2016</v>
      </c>
      <c r="D68" s="154">
        <v>2017</v>
      </c>
      <c r="E68" s="158"/>
      <c r="F68" s="177"/>
      <c r="G68" s="162"/>
      <c r="H68" s="160"/>
    </row>
    <row r="69" spans="1:8" ht="12" x14ac:dyDescent="0.2">
      <c r="A69" s="1" t="s">
        <v>73</v>
      </c>
      <c r="B69" s="5" t="s">
        <v>74</v>
      </c>
      <c r="C69" s="31">
        <v>25215.93</v>
      </c>
      <c r="D69" s="100">
        <v>30352.21</v>
      </c>
      <c r="E69" s="40">
        <v>24000</v>
      </c>
      <c r="F69" s="101">
        <v>23300</v>
      </c>
      <c r="G69" s="40">
        <f>SUM(F69)</f>
        <v>23300</v>
      </c>
      <c r="H69" s="40">
        <f>SUM(G69)</f>
        <v>23300</v>
      </c>
    </row>
    <row r="70" spans="1:8" ht="12" x14ac:dyDescent="0.2">
      <c r="A70" s="35" t="s">
        <v>75</v>
      </c>
      <c r="B70" s="5" t="s">
        <v>76</v>
      </c>
      <c r="C70" s="31">
        <v>1451.65</v>
      </c>
      <c r="D70" s="80">
        <v>2061.4299999999998</v>
      </c>
      <c r="E70" s="40">
        <v>1500</v>
      </c>
      <c r="F70" s="101"/>
      <c r="G70" s="40">
        <f t="shared" ref="G70:H85" si="6">SUM(F70)</f>
        <v>0</v>
      </c>
      <c r="H70" s="40">
        <f t="shared" si="6"/>
        <v>0</v>
      </c>
    </row>
    <row r="71" spans="1:8" ht="12" x14ac:dyDescent="0.2">
      <c r="A71" s="35" t="s">
        <v>443</v>
      </c>
      <c r="B71" s="5" t="s">
        <v>78</v>
      </c>
      <c r="C71" s="31">
        <v>100</v>
      </c>
      <c r="D71" s="80">
        <v>203.63</v>
      </c>
      <c r="E71" s="40">
        <v>140</v>
      </c>
      <c r="F71" s="101">
        <v>350</v>
      </c>
      <c r="G71" s="40">
        <f t="shared" si="6"/>
        <v>350</v>
      </c>
      <c r="H71" s="40">
        <f t="shared" si="6"/>
        <v>350</v>
      </c>
    </row>
    <row r="72" spans="1:8" ht="12" x14ac:dyDescent="0.2">
      <c r="A72" s="35" t="s">
        <v>77</v>
      </c>
      <c r="B72" s="5" t="s">
        <v>78</v>
      </c>
      <c r="C72" s="31">
        <v>150.06</v>
      </c>
      <c r="D72" s="80">
        <v>140</v>
      </c>
      <c r="E72" s="88"/>
      <c r="F72" s="101"/>
      <c r="G72" s="40">
        <f t="shared" si="6"/>
        <v>0</v>
      </c>
      <c r="H72" s="40">
        <f t="shared" si="6"/>
        <v>0</v>
      </c>
    </row>
    <row r="73" spans="1:8" ht="12" x14ac:dyDescent="0.2">
      <c r="A73" s="1" t="s">
        <v>79</v>
      </c>
      <c r="B73" s="5" t="s">
        <v>80</v>
      </c>
      <c r="C73" s="31">
        <v>1112.97</v>
      </c>
      <c r="D73" s="80">
        <v>906.19</v>
      </c>
      <c r="E73" s="40">
        <v>900</v>
      </c>
      <c r="F73" s="40">
        <v>200</v>
      </c>
      <c r="G73" s="40">
        <f t="shared" si="6"/>
        <v>200</v>
      </c>
      <c r="H73" s="40">
        <f t="shared" si="6"/>
        <v>200</v>
      </c>
    </row>
    <row r="74" spans="1:8" ht="12" x14ac:dyDescent="0.2">
      <c r="A74" s="1" t="s">
        <v>81</v>
      </c>
      <c r="B74" s="5" t="s">
        <v>82</v>
      </c>
      <c r="C74" s="31">
        <v>1274.92</v>
      </c>
      <c r="D74" s="80">
        <v>2393.0700000000002</v>
      </c>
      <c r="E74" s="40">
        <v>1700</v>
      </c>
      <c r="F74" s="40">
        <v>2400</v>
      </c>
      <c r="G74" s="40">
        <f t="shared" si="6"/>
        <v>2400</v>
      </c>
      <c r="H74" s="40">
        <f t="shared" si="6"/>
        <v>2400</v>
      </c>
    </row>
    <row r="75" spans="1:8" ht="12" x14ac:dyDescent="0.2">
      <c r="A75" s="1" t="s">
        <v>83</v>
      </c>
      <c r="B75" s="5" t="s">
        <v>84</v>
      </c>
      <c r="C75" s="31">
        <v>343.22</v>
      </c>
      <c r="D75" s="80">
        <v>464.54</v>
      </c>
      <c r="E75" s="88">
        <v>460</v>
      </c>
      <c r="F75" s="88">
        <v>460</v>
      </c>
      <c r="G75" s="40">
        <f t="shared" si="6"/>
        <v>460</v>
      </c>
      <c r="H75" s="40">
        <f t="shared" si="6"/>
        <v>460</v>
      </c>
    </row>
    <row r="76" spans="1:8" ht="12" x14ac:dyDescent="0.2">
      <c r="A76" s="1" t="s">
        <v>85</v>
      </c>
      <c r="B76" s="5" t="s">
        <v>86</v>
      </c>
      <c r="C76" s="31">
        <v>3520.87</v>
      </c>
      <c r="D76" s="80">
        <v>4648.26</v>
      </c>
      <c r="E76" s="40">
        <v>3500</v>
      </c>
      <c r="F76" s="40">
        <v>3500</v>
      </c>
      <c r="G76" s="40">
        <f t="shared" si="6"/>
        <v>3500</v>
      </c>
      <c r="H76" s="40">
        <f t="shared" si="6"/>
        <v>3500</v>
      </c>
    </row>
    <row r="77" spans="1:8" ht="12" x14ac:dyDescent="0.2">
      <c r="A77" s="1" t="s">
        <v>87</v>
      </c>
      <c r="B77" s="5" t="s">
        <v>88</v>
      </c>
      <c r="C77" s="31">
        <v>200.91</v>
      </c>
      <c r="D77" s="80">
        <v>269.61</v>
      </c>
      <c r="E77" s="88">
        <v>200</v>
      </c>
      <c r="F77" s="88">
        <v>200</v>
      </c>
      <c r="G77" s="40">
        <f t="shared" si="6"/>
        <v>200</v>
      </c>
      <c r="H77" s="40">
        <f t="shared" si="6"/>
        <v>200</v>
      </c>
    </row>
    <row r="78" spans="1:8" ht="12" x14ac:dyDescent="0.2">
      <c r="A78" s="1" t="s">
        <v>89</v>
      </c>
      <c r="B78" s="5" t="s">
        <v>90</v>
      </c>
      <c r="C78" s="31">
        <v>746.55</v>
      </c>
      <c r="D78" s="80">
        <v>995.84</v>
      </c>
      <c r="E78" s="88">
        <v>750</v>
      </c>
      <c r="F78" s="88">
        <v>750</v>
      </c>
      <c r="G78" s="40">
        <f t="shared" si="6"/>
        <v>750</v>
      </c>
      <c r="H78" s="40">
        <f t="shared" si="6"/>
        <v>750</v>
      </c>
    </row>
    <row r="79" spans="1:8" ht="12" x14ac:dyDescent="0.2">
      <c r="A79" s="1" t="s">
        <v>91</v>
      </c>
      <c r="B79" s="5" t="s">
        <v>92</v>
      </c>
      <c r="C79" s="31">
        <v>245.2</v>
      </c>
      <c r="D79" s="80">
        <v>331.85</v>
      </c>
      <c r="E79" s="88">
        <v>250</v>
      </c>
      <c r="F79" s="88">
        <v>250</v>
      </c>
      <c r="G79" s="40">
        <f t="shared" si="6"/>
        <v>250</v>
      </c>
      <c r="H79" s="40">
        <f t="shared" si="6"/>
        <v>250</v>
      </c>
    </row>
    <row r="80" spans="1:8" ht="12" x14ac:dyDescent="0.2">
      <c r="A80" s="1" t="s">
        <v>93</v>
      </c>
      <c r="B80" s="5" t="s">
        <v>94</v>
      </c>
      <c r="C80" s="31">
        <v>1194.3699999999999</v>
      </c>
      <c r="D80" s="80">
        <v>1662.32</v>
      </c>
      <c r="E80" s="40">
        <v>1200</v>
      </c>
      <c r="F80" s="40">
        <v>1200</v>
      </c>
      <c r="G80" s="40">
        <f t="shared" si="6"/>
        <v>1200</v>
      </c>
      <c r="H80" s="40">
        <f t="shared" si="6"/>
        <v>1200</v>
      </c>
    </row>
    <row r="81" spans="1:8" ht="12" x14ac:dyDescent="0.2">
      <c r="A81" s="1" t="s">
        <v>95</v>
      </c>
      <c r="B81" s="5" t="s">
        <v>96</v>
      </c>
      <c r="C81" s="31">
        <v>319.19</v>
      </c>
      <c r="D81" s="80"/>
      <c r="E81" s="88"/>
      <c r="F81" s="101"/>
      <c r="G81" s="40">
        <f t="shared" si="6"/>
        <v>0</v>
      </c>
      <c r="H81" s="40">
        <f t="shared" si="6"/>
        <v>0</v>
      </c>
    </row>
    <row r="82" spans="1:8" ht="12" x14ac:dyDescent="0.2">
      <c r="A82" s="1" t="s">
        <v>97</v>
      </c>
      <c r="B82" s="5" t="s">
        <v>98</v>
      </c>
      <c r="C82" s="31">
        <v>3060.6</v>
      </c>
      <c r="D82" s="80">
        <v>3315.44</v>
      </c>
      <c r="E82" s="40">
        <v>500</v>
      </c>
      <c r="F82" s="40">
        <v>500</v>
      </c>
      <c r="G82" s="40">
        <f t="shared" si="6"/>
        <v>500</v>
      </c>
      <c r="H82" s="40">
        <f t="shared" si="6"/>
        <v>500</v>
      </c>
    </row>
    <row r="83" spans="1:8" ht="12" x14ac:dyDescent="0.2">
      <c r="A83" s="1" t="s">
        <v>99</v>
      </c>
      <c r="B83" s="5" t="s">
        <v>100</v>
      </c>
      <c r="C83" s="31">
        <v>2232.7600000000002</v>
      </c>
      <c r="D83" s="80">
        <v>1718</v>
      </c>
      <c r="E83" s="40">
        <v>1000</v>
      </c>
      <c r="F83" s="40">
        <v>1000</v>
      </c>
      <c r="G83" s="40">
        <f t="shared" si="6"/>
        <v>1000</v>
      </c>
      <c r="H83" s="40">
        <f t="shared" si="6"/>
        <v>1000</v>
      </c>
    </row>
    <row r="84" spans="1:8" ht="12" x14ac:dyDescent="0.2">
      <c r="A84" s="1" t="s">
        <v>504</v>
      </c>
      <c r="B84" s="5" t="s">
        <v>505</v>
      </c>
      <c r="C84" s="31"/>
      <c r="D84" s="80"/>
      <c r="E84" s="40">
        <v>1500</v>
      </c>
      <c r="F84" s="101">
        <v>1500</v>
      </c>
      <c r="G84" s="40">
        <f t="shared" si="6"/>
        <v>1500</v>
      </c>
      <c r="H84" s="40">
        <f t="shared" si="6"/>
        <v>1500</v>
      </c>
    </row>
    <row r="85" spans="1:8" ht="12" x14ac:dyDescent="0.2">
      <c r="A85" s="1" t="s">
        <v>101</v>
      </c>
      <c r="B85" s="5" t="s">
        <v>102</v>
      </c>
      <c r="C85" s="31">
        <v>1666.6</v>
      </c>
      <c r="D85" s="80">
        <v>1707.88</v>
      </c>
      <c r="E85" s="40">
        <v>1600</v>
      </c>
      <c r="F85" s="101">
        <v>1600</v>
      </c>
      <c r="G85" s="40">
        <f t="shared" si="6"/>
        <v>1600</v>
      </c>
      <c r="H85" s="40">
        <f t="shared" si="6"/>
        <v>1600</v>
      </c>
    </row>
    <row r="86" spans="1:8" ht="12" x14ac:dyDescent="0.2">
      <c r="A86" s="1" t="s">
        <v>103</v>
      </c>
      <c r="B86" s="5" t="s">
        <v>104</v>
      </c>
      <c r="C86" s="31"/>
      <c r="D86" s="80"/>
      <c r="E86" s="40"/>
      <c r="F86" s="101"/>
      <c r="G86" s="40">
        <f t="shared" ref="G86:H101" si="7">SUM(F86)</f>
        <v>0</v>
      </c>
      <c r="H86" s="40">
        <f t="shared" si="7"/>
        <v>0</v>
      </c>
    </row>
    <row r="87" spans="1:8" ht="12" x14ac:dyDescent="0.2">
      <c r="A87" s="1" t="s">
        <v>105</v>
      </c>
      <c r="B87" s="5" t="s">
        <v>106</v>
      </c>
      <c r="C87" s="31"/>
      <c r="D87" s="80"/>
      <c r="E87" s="88"/>
      <c r="F87" s="101"/>
      <c r="G87" s="40">
        <f t="shared" si="7"/>
        <v>0</v>
      </c>
      <c r="H87" s="40">
        <f t="shared" si="7"/>
        <v>0</v>
      </c>
    </row>
    <row r="88" spans="1:8" ht="12" x14ac:dyDescent="0.2">
      <c r="A88" s="1" t="s">
        <v>107</v>
      </c>
      <c r="B88" s="5" t="s">
        <v>106</v>
      </c>
      <c r="C88" s="31"/>
      <c r="D88" s="80"/>
      <c r="E88" s="88"/>
      <c r="F88" s="101"/>
      <c r="G88" s="40">
        <f t="shared" si="7"/>
        <v>0</v>
      </c>
      <c r="H88" s="40">
        <f t="shared" si="7"/>
        <v>0</v>
      </c>
    </row>
    <row r="89" spans="1:8" ht="12" x14ac:dyDescent="0.2">
      <c r="A89" s="1" t="s">
        <v>108</v>
      </c>
      <c r="B89" s="5" t="s">
        <v>109</v>
      </c>
      <c r="C89" s="31"/>
      <c r="D89" s="80"/>
      <c r="E89" s="88"/>
      <c r="F89" s="101"/>
      <c r="G89" s="40">
        <f t="shared" si="7"/>
        <v>0</v>
      </c>
      <c r="H89" s="40">
        <f t="shared" si="7"/>
        <v>0</v>
      </c>
    </row>
    <row r="90" spans="1:8" ht="12" x14ac:dyDescent="0.2">
      <c r="A90" s="1" t="s">
        <v>110</v>
      </c>
      <c r="B90" s="5" t="s">
        <v>111</v>
      </c>
      <c r="C90" s="31">
        <v>44.1</v>
      </c>
      <c r="D90" s="80"/>
      <c r="E90" s="88"/>
      <c r="F90" s="101"/>
      <c r="G90" s="40">
        <f t="shared" si="7"/>
        <v>0</v>
      </c>
      <c r="H90" s="40">
        <f t="shared" si="7"/>
        <v>0</v>
      </c>
    </row>
    <row r="91" spans="1:8" ht="12" x14ac:dyDescent="0.2">
      <c r="A91" s="1" t="s">
        <v>112</v>
      </c>
      <c r="B91" s="5" t="s">
        <v>113</v>
      </c>
      <c r="C91" s="31"/>
      <c r="D91" s="80">
        <v>20.14</v>
      </c>
      <c r="E91" s="88"/>
      <c r="F91" s="101"/>
      <c r="G91" s="40">
        <f t="shared" si="7"/>
        <v>0</v>
      </c>
      <c r="H91" s="40">
        <f t="shared" si="7"/>
        <v>0</v>
      </c>
    </row>
    <row r="92" spans="1:8" ht="12" x14ac:dyDescent="0.2">
      <c r="A92" s="1" t="s">
        <v>114</v>
      </c>
      <c r="B92" s="5" t="s">
        <v>115</v>
      </c>
      <c r="C92" s="31"/>
      <c r="D92" s="80"/>
      <c r="E92" s="88"/>
      <c r="F92" s="101"/>
      <c r="G92" s="40">
        <f t="shared" si="7"/>
        <v>0</v>
      </c>
      <c r="H92" s="40">
        <f t="shared" si="7"/>
        <v>0</v>
      </c>
    </row>
    <row r="93" spans="1:8" ht="12" x14ac:dyDescent="0.2">
      <c r="A93" s="1" t="s">
        <v>116</v>
      </c>
      <c r="B93" s="5" t="s">
        <v>115</v>
      </c>
      <c r="C93" s="31">
        <v>470.03</v>
      </c>
      <c r="D93" s="80">
        <v>1209.03</v>
      </c>
      <c r="E93" s="40">
        <v>1000</v>
      </c>
      <c r="F93" s="40">
        <v>1000</v>
      </c>
      <c r="G93" s="40">
        <f t="shared" si="7"/>
        <v>1000</v>
      </c>
      <c r="H93" s="40">
        <f t="shared" si="7"/>
        <v>1000</v>
      </c>
    </row>
    <row r="94" spans="1:8" ht="12" x14ac:dyDescent="0.2">
      <c r="A94" s="1" t="s">
        <v>117</v>
      </c>
      <c r="B94" s="5" t="s">
        <v>118</v>
      </c>
      <c r="C94" s="31">
        <v>202.6</v>
      </c>
      <c r="D94" s="80">
        <v>123.2</v>
      </c>
      <c r="E94" s="88">
        <v>130</v>
      </c>
      <c r="F94" s="101">
        <v>130</v>
      </c>
      <c r="G94" s="40">
        <f t="shared" si="7"/>
        <v>130</v>
      </c>
      <c r="H94" s="40">
        <f t="shared" si="7"/>
        <v>130</v>
      </c>
    </row>
    <row r="95" spans="1:8" ht="12" x14ac:dyDescent="0.2">
      <c r="A95" s="1" t="s">
        <v>119</v>
      </c>
      <c r="B95" s="5" t="s">
        <v>120</v>
      </c>
      <c r="C95" s="31">
        <v>55.37</v>
      </c>
      <c r="D95" s="80">
        <v>158.63999999999999</v>
      </c>
      <c r="E95" s="88">
        <v>160</v>
      </c>
      <c r="F95" s="101">
        <v>160</v>
      </c>
      <c r="G95" s="40">
        <f t="shared" si="7"/>
        <v>160</v>
      </c>
      <c r="H95" s="40">
        <f t="shared" si="7"/>
        <v>160</v>
      </c>
    </row>
    <row r="96" spans="1:8" ht="12" x14ac:dyDescent="0.2">
      <c r="A96" s="1" t="s">
        <v>121</v>
      </c>
      <c r="B96" s="5" t="s">
        <v>122</v>
      </c>
      <c r="C96" s="31">
        <v>317.58</v>
      </c>
      <c r="D96" s="80">
        <v>789.13</v>
      </c>
      <c r="E96" s="88">
        <v>400</v>
      </c>
      <c r="F96" s="88">
        <v>400</v>
      </c>
      <c r="G96" s="40">
        <f t="shared" si="7"/>
        <v>400</v>
      </c>
      <c r="H96" s="40">
        <f t="shared" si="7"/>
        <v>400</v>
      </c>
    </row>
    <row r="97" spans="1:8" ht="12" x14ac:dyDescent="0.2">
      <c r="A97" s="1" t="s">
        <v>123</v>
      </c>
      <c r="B97" s="5" t="s">
        <v>104</v>
      </c>
      <c r="C97" s="31"/>
      <c r="D97" s="80"/>
      <c r="E97" s="88"/>
      <c r="F97" s="101"/>
      <c r="G97" s="40">
        <f t="shared" si="7"/>
        <v>0</v>
      </c>
      <c r="H97" s="40">
        <f t="shared" si="7"/>
        <v>0</v>
      </c>
    </row>
    <row r="98" spans="1:8" ht="12" x14ac:dyDescent="0.2">
      <c r="A98" s="1" t="s">
        <v>124</v>
      </c>
      <c r="B98" s="5" t="s">
        <v>125</v>
      </c>
      <c r="C98" s="31"/>
      <c r="D98" s="80"/>
      <c r="E98" s="88"/>
      <c r="F98" s="101"/>
      <c r="G98" s="40">
        <f t="shared" si="7"/>
        <v>0</v>
      </c>
      <c r="H98" s="40">
        <f t="shared" si="7"/>
        <v>0</v>
      </c>
    </row>
    <row r="99" spans="1:8" ht="12" x14ac:dyDescent="0.2">
      <c r="A99" s="1" t="s">
        <v>126</v>
      </c>
      <c r="B99" s="5" t="s">
        <v>127</v>
      </c>
      <c r="C99" s="31"/>
      <c r="D99" s="80"/>
      <c r="E99" s="88"/>
      <c r="F99" s="101"/>
      <c r="G99" s="40">
        <f t="shared" si="7"/>
        <v>0</v>
      </c>
      <c r="H99" s="40">
        <f t="shared" si="7"/>
        <v>0</v>
      </c>
    </row>
    <row r="100" spans="1:8" ht="12" x14ac:dyDescent="0.2">
      <c r="A100" s="1" t="s">
        <v>128</v>
      </c>
      <c r="B100" s="5" t="s">
        <v>129</v>
      </c>
      <c r="C100" s="31">
        <v>49.2</v>
      </c>
      <c r="D100" s="80">
        <v>20</v>
      </c>
      <c r="E100" s="88">
        <v>50</v>
      </c>
      <c r="F100" s="101">
        <v>50</v>
      </c>
      <c r="G100" s="40">
        <f t="shared" si="7"/>
        <v>50</v>
      </c>
      <c r="H100" s="40">
        <f t="shared" si="7"/>
        <v>50</v>
      </c>
    </row>
    <row r="101" spans="1:8" ht="12" x14ac:dyDescent="0.2">
      <c r="A101" s="1" t="s">
        <v>130</v>
      </c>
      <c r="B101" s="5" t="s">
        <v>131</v>
      </c>
      <c r="C101" s="31"/>
      <c r="D101" s="80"/>
      <c r="E101" s="88"/>
      <c r="F101" s="101"/>
      <c r="G101" s="40">
        <f t="shared" si="7"/>
        <v>0</v>
      </c>
      <c r="H101" s="40">
        <f t="shared" si="7"/>
        <v>0</v>
      </c>
    </row>
    <row r="102" spans="1:8" ht="12" x14ac:dyDescent="0.2">
      <c r="A102" s="1" t="s">
        <v>132</v>
      </c>
      <c r="B102" s="5" t="s">
        <v>131</v>
      </c>
      <c r="C102" s="31"/>
      <c r="D102" s="80"/>
      <c r="E102" s="88">
        <v>50</v>
      </c>
      <c r="F102" s="101">
        <v>50</v>
      </c>
      <c r="G102" s="40">
        <f t="shared" ref="G102:H117" si="8">SUM(F102)</f>
        <v>50</v>
      </c>
      <c r="H102" s="40">
        <f t="shared" si="8"/>
        <v>50</v>
      </c>
    </row>
    <row r="103" spans="1:8" ht="12" x14ac:dyDescent="0.2">
      <c r="A103" s="1" t="s">
        <v>133</v>
      </c>
      <c r="B103" s="5" t="s">
        <v>134</v>
      </c>
      <c r="C103" s="31"/>
      <c r="D103" s="80"/>
      <c r="E103" s="88">
        <v>40</v>
      </c>
      <c r="F103" s="101">
        <v>40</v>
      </c>
      <c r="G103" s="40">
        <f t="shared" si="8"/>
        <v>40</v>
      </c>
      <c r="H103" s="40">
        <f t="shared" si="8"/>
        <v>40</v>
      </c>
    </row>
    <row r="104" spans="1:8" ht="12" x14ac:dyDescent="0.2">
      <c r="A104" s="1" t="s">
        <v>135</v>
      </c>
      <c r="B104" s="5" t="s">
        <v>136</v>
      </c>
      <c r="C104" s="31">
        <v>367.2</v>
      </c>
      <c r="D104" s="80">
        <v>173.16</v>
      </c>
      <c r="E104" s="88">
        <v>180</v>
      </c>
      <c r="F104" s="101">
        <v>180</v>
      </c>
      <c r="G104" s="40">
        <f t="shared" si="8"/>
        <v>180</v>
      </c>
      <c r="H104" s="40">
        <f t="shared" si="8"/>
        <v>180</v>
      </c>
    </row>
    <row r="105" spans="1:8" ht="12" x14ac:dyDescent="0.2">
      <c r="A105" s="1" t="s">
        <v>137</v>
      </c>
      <c r="B105" s="5" t="s">
        <v>138</v>
      </c>
      <c r="C105" s="31">
        <v>202.8</v>
      </c>
      <c r="D105" s="80">
        <v>510</v>
      </c>
      <c r="E105" s="88">
        <v>480</v>
      </c>
      <c r="F105" s="101">
        <v>480</v>
      </c>
      <c r="G105" s="40">
        <f t="shared" si="8"/>
        <v>480</v>
      </c>
      <c r="H105" s="40">
        <f t="shared" si="8"/>
        <v>480</v>
      </c>
    </row>
    <row r="106" spans="1:8" ht="12" x14ac:dyDescent="0.2">
      <c r="A106" s="1" t="s">
        <v>139</v>
      </c>
      <c r="B106" s="5" t="s">
        <v>140</v>
      </c>
      <c r="C106" s="31">
        <v>42.96</v>
      </c>
      <c r="D106" s="80">
        <v>462.59</v>
      </c>
      <c r="E106" s="88">
        <v>465</v>
      </c>
      <c r="F106" s="101">
        <v>465</v>
      </c>
      <c r="G106" s="40">
        <f t="shared" si="8"/>
        <v>465</v>
      </c>
      <c r="H106" s="40">
        <f t="shared" si="8"/>
        <v>465</v>
      </c>
    </row>
    <row r="107" spans="1:8" ht="12" x14ac:dyDescent="0.2">
      <c r="A107" s="1" t="s">
        <v>141</v>
      </c>
      <c r="B107" s="5" t="s">
        <v>142</v>
      </c>
      <c r="C107" s="31">
        <v>175.63</v>
      </c>
      <c r="D107" s="80">
        <v>408.52</v>
      </c>
      <c r="E107" s="88">
        <v>400</v>
      </c>
      <c r="F107" s="101">
        <v>400</v>
      </c>
      <c r="G107" s="40">
        <f t="shared" si="8"/>
        <v>400</v>
      </c>
      <c r="H107" s="40">
        <f t="shared" si="8"/>
        <v>400</v>
      </c>
    </row>
    <row r="108" spans="1:8" ht="12" x14ac:dyDescent="0.2">
      <c r="A108" s="1" t="s">
        <v>143</v>
      </c>
      <c r="B108" s="5" t="s">
        <v>144</v>
      </c>
      <c r="C108" s="31">
        <v>4123.2</v>
      </c>
      <c r="D108" s="80">
        <v>2540.13</v>
      </c>
      <c r="E108" s="40">
        <v>1200</v>
      </c>
      <c r="F108" s="40">
        <v>1200</v>
      </c>
      <c r="G108" s="40">
        <f t="shared" si="8"/>
        <v>1200</v>
      </c>
      <c r="H108" s="40">
        <f t="shared" si="8"/>
        <v>1200</v>
      </c>
    </row>
    <row r="109" spans="1:8" ht="12" x14ac:dyDescent="0.2">
      <c r="A109" s="1" t="s">
        <v>145</v>
      </c>
      <c r="B109" s="5" t="s">
        <v>146</v>
      </c>
      <c r="C109" s="31"/>
      <c r="D109" s="80"/>
      <c r="E109" s="88"/>
      <c r="F109" s="101"/>
      <c r="G109" s="40">
        <f t="shared" si="8"/>
        <v>0</v>
      </c>
      <c r="H109" s="40">
        <f t="shared" si="8"/>
        <v>0</v>
      </c>
    </row>
    <row r="110" spans="1:8" ht="12" x14ac:dyDescent="0.2">
      <c r="A110" s="1" t="s">
        <v>147</v>
      </c>
      <c r="B110" s="5" t="s">
        <v>148</v>
      </c>
      <c r="C110" s="31">
        <v>28.94</v>
      </c>
      <c r="D110" s="80"/>
      <c r="E110" s="88"/>
      <c r="F110" s="101"/>
      <c r="G110" s="40">
        <f t="shared" si="8"/>
        <v>0</v>
      </c>
      <c r="H110" s="40">
        <f t="shared" si="8"/>
        <v>0</v>
      </c>
    </row>
    <row r="111" spans="1:8" ht="12" x14ac:dyDescent="0.2">
      <c r="A111" s="1" t="s">
        <v>149</v>
      </c>
      <c r="B111" s="5" t="s">
        <v>150</v>
      </c>
      <c r="C111" s="31">
        <v>1320.06</v>
      </c>
      <c r="D111" s="80">
        <v>1708.92</v>
      </c>
      <c r="E111" s="88">
        <v>1500</v>
      </c>
      <c r="F111" s="88">
        <v>1000</v>
      </c>
      <c r="G111" s="40">
        <f t="shared" si="8"/>
        <v>1000</v>
      </c>
      <c r="H111" s="40">
        <f t="shared" si="8"/>
        <v>1000</v>
      </c>
    </row>
    <row r="112" spans="1:8" ht="12" x14ac:dyDescent="0.2">
      <c r="A112" s="1" t="s">
        <v>151</v>
      </c>
      <c r="B112" s="5" t="s">
        <v>152</v>
      </c>
      <c r="C112" s="31">
        <v>168.6</v>
      </c>
      <c r="D112" s="80">
        <v>436.99</v>
      </c>
      <c r="E112" s="88">
        <v>410</v>
      </c>
      <c r="F112" s="101">
        <v>410</v>
      </c>
      <c r="G112" s="40">
        <f t="shared" si="8"/>
        <v>410</v>
      </c>
      <c r="H112" s="40">
        <f t="shared" si="8"/>
        <v>410</v>
      </c>
    </row>
    <row r="113" spans="1:8" ht="12" x14ac:dyDescent="0.2">
      <c r="A113" s="1" t="s">
        <v>153</v>
      </c>
      <c r="B113" s="5" t="s">
        <v>154</v>
      </c>
      <c r="C113" s="31">
        <v>220.8</v>
      </c>
      <c r="D113" s="80">
        <v>48.22</v>
      </c>
      <c r="E113" s="88">
        <v>100</v>
      </c>
      <c r="F113" s="101">
        <v>100</v>
      </c>
      <c r="G113" s="40">
        <f t="shared" si="8"/>
        <v>100</v>
      </c>
      <c r="H113" s="40">
        <f t="shared" si="8"/>
        <v>100</v>
      </c>
    </row>
    <row r="114" spans="1:8" ht="12" x14ac:dyDescent="0.2">
      <c r="A114" s="1" t="s">
        <v>444</v>
      </c>
      <c r="B114" s="5" t="s">
        <v>445</v>
      </c>
      <c r="C114" s="31">
        <v>57</v>
      </c>
      <c r="D114" s="80"/>
      <c r="E114" s="88"/>
      <c r="F114" s="101"/>
      <c r="G114" s="40">
        <f t="shared" si="8"/>
        <v>0</v>
      </c>
      <c r="H114" s="40">
        <f t="shared" si="8"/>
        <v>0</v>
      </c>
    </row>
    <row r="115" spans="1:8" ht="12" x14ac:dyDescent="0.2">
      <c r="A115" s="1" t="s">
        <v>155</v>
      </c>
      <c r="B115" s="5" t="s">
        <v>156</v>
      </c>
      <c r="C115" s="31">
        <v>335.68</v>
      </c>
      <c r="D115" s="80">
        <v>978.24</v>
      </c>
      <c r="E115" s="40">
        <v>1500</v>
      </c>
      <c r="F115" s="101">
        <v>1000</v>
      </c>
      <c r="G115" s="40">
        <f t="shared" si="8"/>
        <v>1000</v>
      </c>
      <c r="H115" s="40">
        <f t="shared" si="8"/>
        <v>1000</v>
      </c>
    </row>
    <row r="116" spans="1:8" ht="12" x14ac:dyDescent="0.2">
      <c r="A116" s="1" t="s">
        <v>157</v>
      </c>
      <c r="B116" s="5" t="s">
        <v>158</v>
      </c>
      <c r="C116" s="31">
        <v>317.35000000000002</v>
      </c>
      <c r="D116" s="80">
        <v>637.46</v>
      </c>
      <c r="E116" s="40">
        <v>700</v>
      </c>
      <c r="F116" s="101"/>
      <c r="G116" s="40">
        <f t="shared" si="8"/>
        <v>0</v>
      </c>
      <c r="H116" s="40">
        <f t="shared" si="8"/>
        <v>0</v>
      </c>
    </row>
    <row r="117" spans="1:8" ht="12" x14ac:dyDescent="0.2">
      <c r="A117" s="1" t="s">
        <v>159</v>
      </c>
      <c r="B117" s="5" t="s">
        <v>160</v>
      </c>
      <c r="C117" s="31"/>
      <c r="D117" s="80">
        <v>15.93</v>
      </c>
      <c r="E117" s="88"/>
      <c r="F117" s="101"/>
      <c r="G117" s="40">
        <f t="shared" si="8"/>
        <v>0</v>
      </c>
      <c r="H117" s="40">
        <f t="shared" si="8"/>
        <v>0</v>
      </c>
    </row>
    <row r="118" spans="1:8" ht="12" x14ac:dyDescent="0.2">
      <c r="A118" s="1" t="s">
        <v>161</v>
      </c>
      <c r="B118" s="5" t="s">
        <v>162</v>
      </c>
      <c r="C118" s="31">
        <v>89</v>
      </c>
      <c r="D118" s="80"/>
      <c r="E118" s="88">
        <v>700</v>
      </c>
      <c r="F118" s="101">
        <v>1200</v>
      </c>
      <c r="G118" s="40">
        <f t="shared" ref="G118:H120" si="9">SUM(F118)</f>
        <v>1200</v>
      </c>
      <c r="H118" s="40">
        <f t="shared" si="9"/>
        <v>1200</v>
      </c>
    </row>
    <row r="119" spans="1:8" ht="12" x14ac:dyDescent="0.2">
      <c r="A119" s="1" t="s">
        <v>163</v>
      </c>
      <c r="B119" s="5" t="s">
        <v>164</v>
      </c>
      <c r="C119" s="31"/>
      <c r="D119" s="80"/>
      <c r="E119" s="88"/>
      <c r="F119" s="101"/>
      <c r="G119" s="40">
        <f t="shared" si="9"/>
        <v>0</v>
      </c>
      <c r="H119" s="40">
        <f t="shared" si="9"/>
        <v>0</v>
      </c>
    </row>
    <row r="120" spans="1:8" ht="12" x14ac:dyDescent="0.2">
      <c r="A120" s="1" t="s">
        <v>165</v>
      </c>
      <c r="B120" s="5" t="s">
        <v>166</v>
      </c>
      <c r="C120" s="31">
        <v>163.5</v>
      </c>
      <c r="D120" s="80">
        <v>661.89</v>
      </c>
      <c r="E120" s="88">
        <v>200</v>
      </c>
      <c r="F120" s="101">
        <v>600</v>
      </c>
      <c r="G120" s="40">
        <f t="shared" si="9"/>
        <v>600</v>
      </c>
      <c r="H120" s="40">
        <f t="shared" si="9"/>
        <v>600</v>
      </c>
    </row>
    <row r="121" spans="1:8" ht="12" x14ac:dyDescent="0.2">
      <c r="A121" s="1" t="s">
        <v>517</v>
      </c>
      <c r="B121" s="5" t="s">
        <v>518</v>
      </c>
      <c r="C121" s="31"/>
      <c r="D121" s="80"/>
      <c r="E121" s="88"/>
      <c r="F121" s="101">
        <v>11300</v>
      </c>
      <c r="G121" s="40"/>
      <c r="H121" s="40"/>
    </row>
    <row r="122" spans="1:8" ht="12" x14ac:dyDescent="0.2">
      <c r="A122" s="10"/>
      <c r="B122" s="42" t="s">
        <v>167</v>
      </c>
      <c r="C122" s="71">
        <f t="shared" ref="C122" si="10">SUM(C69:C121)</f>
        <v>51587.400000000009</v>
      </c>
      <c r="D122" s="83">
        <f t="shared" ref="D122" si="11">SUM(D69:D121)</f>
        <v>62072.459999999977</v>
      </c>
      <c r="E122" s="97">
        <f>SUM(E69:E121)</f>
        <v>48865</v>
      </c>
      <c r="F122" s="100">
        <f>SUM(F69:F121)</f>
        <v>57375</v>
      </c>
      <c r="G122" s="100">
        <f t="shared" ref="G122:H122" si="12">SUM(G69:G121)</f>
        <v>46075</v>
      </c>
      <c r="H122" s="100">
        <f t="shared" si="12"/>
        <v>46075</v>
      </c>
    </row>
    <row r="123" spans="1:8" ht="12" x14ac:dyDescent="0.2">
      <c r="A123" s="3"/>
      <c r="B123" s="28"/>
      <c r="C123" s="32"/>
      <c r="D123" s="82"/>
      <c r="E123" s="44"/>
      <c r="F123" s="29"/>
      <c r="G123" s="44"/>
      <c r="H123" s="44"/>
    </row>
    <row r="124" spans="1:8" ht="12" x14ac:dyDescent="0.2">
      <c r="A124" s="1" t="s">
        <v>143</v>
      </c>
      <c r="B124" s="1" t="s">
        <v>168</v>
      </c>
      <c r="C124" s="31">
        <v>576</v>
      </c>
      <c r="D124" s="80"/>
      <c r="E124" s="88">
        <v>576</v>
      </c>
      <c r="F124" s="101">
        <v>800</v>
      </c>
      <c r="G124" s="40">
        <f t="shared" ref="G124:H124" si="13">SUM(F124)</f>
        <v>800</v>
      </c>
      <c r="H124" s="40">
        <f t="shared" si="13"/>
        <v>800</v>
      </c>
    </row>
    <row r="125" spans="1:8" ht="12" x14ac:dyDescent="0.2">
      <c r="A125" s="1" t="s">
        <v>147</v>
      </c>
      <c r="B125" s="1" t="s">
        <v>148</v>
      </c>
      <c r="C125" s="31">
        <v>568.23</v>
      </c>
      <c r="D125" s="80">
        <v>708.2</v>
      </c>
      <c r="E125" s="88">
        <v>571</v>
      </c>
      <c r="F125" s="101">
        <v>700</v>
      </c>
      <c r="G125" s="40">
        <f t="shared" ref="G125:H125" si="14">SUM(F125)</f>
        <v>700</v>
      </c>
      <c r="H125" s="40">
        <f t="shared" si="14"/>
        <v>700</v>
      </c>
    </row>
    <row r="126" spans="1:8" ht="12" x14ac:dyDescent="0.2">
      <c r="A126" s="10"/>
      <c r="B126" s="45" t="s">
        <v>169</v>
      </c>
      <c r="C126" s="71">
        <f t="shared" ref="C126:H126" si="15">SUM(C124:C125)</f>
        <v>1144.23</v>
      </c>
      <c r="D126" s="163">
        <f t="shared" si="15"/>
        <v>708.2</v>
      </c>
      <c r="E126" s="92">
        <f t="shared" si="15"/>
        <v>1147</v>
      </c>
      <c r="F126" s="100">
        <f t="shared" si="15"/>
        <v>1500</v>
      </c>
      <c r="G126" s="92">
        <f t="shared" si="15"/>
        <v>1500</v>
      </c>
      <c r="H126" s="92">
        <f t="shared" si="15"/>
        <v>1500</v>
      </c>
    </row>
    <row r="127" spans="1:8" ht="12" x14ac:dyDescent="0.2">
      <c r="A127" s="1"/>
      <c r="B127" s="1"/>
      <c r="C127" s="32"/>
      <c r="D127" s="168"/>
      <c r="E127" s="4"/>
      <c r="F127" s="29"/>
      <c r="G127" s="4"/>
      <c r="H127" s="4"/>
    </row>
    <row r="128" spans="1:8" ht="12" x14ac:dyDescent="0.2">
      <c r="A128" s="11" t="s">
        <v>170</v>
      </c>
      <c r="B128" s="10" t="s">
        <v>78</v>
      </c>
      <c r="C128" s="31"/>
      <c r="D128" s="165"/>
      <c r="E128" s="2"/>
      <c r="F128" s="15"/>
      <c r="G128" s="40">
        <f t="shared" ref="G128:H128" si="16">SUM(F128)</f>
        <v>0</v>
      </c>
      <c r="H128" s="40">
        <f t="shared" si="16"/>
        <v>0</v>
      </c>
    </row>
    <row r="129" spans="1:8" ht="12" x14ac:dyDescent="0.2">
      <c r="A129" s="14" t="s">
        <v>171</v>
      </c>
      <c r="B129" s="1" t="s">
        <v>172</v>
      </c>
      <c r="C129" s="31">
        <v>5.99</v>
      </c>
      <c r="D129" s="165"/>
      <c r="E129" s="2"/>
      <c r="F129" s="15"/>
      <c r="G129" s="40">
        <f t="shared" ref="G129:H144" si="17">SUM(F129)</f>
        <v>0</v>
      </c>
      <c r="H129" s="40">
        <f t="shared" si="17"/>
        <v>0</v>
      </c>
    </row>
    <row r="130" spans="1:8" ht="12" x14ac:dyDescent="0.2">
      <c r="A130" s="14" t="s">
        <v>173</v>
      </c>
      <c r="B130" s="47" t="s">
        <v>174</v>
      </c>
      <c r="C130" s="31"/>
      <c r="D130" s="165"/>
      <c r="E130" s="2"/>
      <c r="F130" s="15"/>
      <c r="G130" s="40">
        <f t="shared" si="17"/>
        <v>0</v>
      </c>
      <c r="H130" s="40">
        <f t="shared" si="17"/>
        <v>0</v>
      </c>
    </row>
    <row r="131" spans="1:8" ht="12" x14ac:dyDescent="0.2">
      <c r="A131" s="14" t="s">
        <v>81</v>
      </c>
      <c r="B131" s="47" t="s">
        <v>174</v>
      </c>
      <c r="C131" s="31"/>
      <c r="D131" s="165"/>
      <c r="E131" s="2"/>
      <c r="F131" s="15"/>
      <c r="G131" s="40">
        <f t="shared" si="17"/>
        <v>0</v>
      </c>
      <c r="H131" s="40">
        <f t="shared" si="17"/>
        <v>0</v>
      </c>
    </row>
    <row r="132" spans="1:8" ht="12" x14ac:dyDescent="0.2">
      <c r="A132" s="14" t="s">
        <v>175</v>
      </c>
      <c r="B132" s="1" t="s">
        <v>176</v>
      </c>
      <c r="C132" s="31">
        <v>0.83</v>
      </c>
      <c r="D132" s="165"/>
      <c r="E132" s="2"/>
      <c r="F132" s="15"/>
      <c r="G132" s="40">
        <f t="shared" si="17"/>
        <v>0</v>
      </c>
      <c r="H132" s="40">
        <f t="shared" si="17"/>
        <v>0</v>
      </c>
    </row>
    <row r="133" spans="1:8" ht="12" x14ac:dyDescent="0.2">
      <c r="A133" s="14" t="s">
        <v>177</v>
      </c>
      <c r="B133" s="1" t="s">
        <v>178</v>
      </c>
      <c r="C133" s="31">
        <v>8.3800000000000008</v>
      </c>
      <c r="D133" s="165"/>
      <c r="E133" s="2"/>
      <c r="F133" s="15"/>
      <c r="G133" s="40">
        <f t="shared" si="17"/>
        <v>0</v>
      </c>
      <c r="H133" s="40">
        <f t="shared" si="17"/>
        <v>0</v>
      </c>
    </row>
    <row r="134" spans="1:8" ht="12" x14ac:dyDescent="0.2">
      <c r="A134" s="14" t="s">
        <v>179</v>
      </c>
      <c r="B134" s="1" t="s">
        <v>180</v>
      </c>
      <c r="C134" s="31">
        <v>0.47</v>
      </c>
      <c r="D134" s="165"/>
      <c r="E134" s="2"/>
      <c r="F134" s="15"/>
      <c r="G134" s="40">
        <f t="shared" si="17"/>
        <v>0</v>
      </c>
      <c r="H134" s="40">
        <f t="shared" si="17"/>
        <v>0</v>
      </c>
    </row>
    <row r="135" spans="1:8" ht="12" x14ac:dyDescent="0.2">
      <c r="A135" s="14" t="s">
        <v>181</v>
      </c>
      <c r="B135" s="1" t="s">
        <v>182</v>
      </c>
      <c r="C135" s="31">
        <v>1.79</v>
      </c>
      <c r="D135" s="165"/>
      <c r="E135" s="2"/>
      <c r="F135" s="15"/>
      <c r="G135" s="40">
        <f t="shared" si="17"/>
        <v>0</v>
      </c>
      <c r="H135" s="40">
        <f t="shared" si="17"/>
        <v>0</v>
      </c>
    </row>
    <row r="136" spans="1:8" ht="12" x14ac:dyDescent="0.2">
      <c r="A136" s="14" t="s">
        <v>183</v>
      </c>
      <c r="B136" s="1" t="s">
        <v>184</v>
      </c>
      <c r="C136" s="31">
        <v>0.59</v>
      </c>
      <c r="D136" s="165"/>
      <c r="E136" s="2"/>
      <c r="F136" s="15"/>
      <c r="G136" s="40">
        <f t="shared" si="17"/>
        <v>0</v>
      </c>
      <c r="H136" s="40">
        <f t="shared" si="17"/>
        <v>0</v>
      </c>
    </row>
    <row r="137" spans="1:8" ht="12" x14ac:dyDescent="0.2">
      <c r="A137" s="14" t="s">
        <v>185</v>
      </c>
      <c r="B137" s="1" t="s">
        <v>186</v>
      </c>
      <c r="C137" s="31">
        <v>2.84</v>
      </c>
      <c r="D137" s="165"/>
      <c r="E137" s="2"/>
      <c r="F137" s="15"/>
      <c r="G137" s="40">
        <f t="shared" si="17"/>
        <v>0</v>
      </c>
      <c r="H137" s="40">
        <f t="shared" si="17"/>
        <v>0</v>
      </c>
    </row>
    <row r="138" spans="1:8" ht="12" x14ac:dyDescent="0.2">
      <c r="A138" s="14" t="s">
        <v>187</v>
      </c>
      <c r="B138" s="1" t="s">
        <v>188</v>
      </c>
      <c r="C138" s="31">
        <v>9.8000000000000007</v>
      </c>
      <c r="D138" s="165">
        <v>10.3</v>
      </c>
      <c r="E138" s="2"/>
      <c r="F138" s="15"/>
      <c r="G138" s="40">
        <f t="shared" si="17"/>
        <v>0</v>
      </c>
      <c r="H138" s="40">
        <f t="shared" si="17"/>
        <v>0</v>
      </c>
    </row>
    <row r="139" spans="1:8" ht="12" x14ac:dyDescent="0.2">
      <c r="A139" s="14" t="s">
        <v>189</v>
      </c>
      <c r="B139" s="1" t="s">
        <v>190</v>
      </c>
      <c r="C139" s="31">
        <v>15.15</v>
      </c>
      <c r="D139" s="165">
        <v>5</v>
      </c>
      <c r="E139" s="2"/>
      <c r="F139" s="15"/>
      <c r="G139" s="40">
        <f t="shared" si="17"/>
        <v>0</v>
      </c>
      <c r="H139" s="40">
        <f t="shared" si="17"/>
        <v>0</v>
      </c>
    </row>
    <row r="140" spans="1:8" ht="12" x14ac:dyDescent="0.2">
      <c r="A140" s="14" t="s">
        <v>191</v>
      </c>
      <c r="B140" s="1" t="s">
        <v>115</v>
      </c>
      <c r="C140" s="31">
        <v>34.11</v>
      </c>
      <c r="D140" s="165">
        <v>25</v>
      </c>
      <c r="E140" s="2"/>
      <c r="F140" s="15"/>
      <c r="G140" s="40">
        <f t="shared" si="17"/>
        <v>0</v>
      </c>
      <c r="H140" s="40">
        <f t="shared" si="17"/>
        <v>0</v>
      </c>
    </row>
    <row r="141" spans="1:8" ht="12" x14ac:dyDescent="0.2">
      <c r="A141" s="14" t="s">
        <v>192</v>
      </c>
      <c r="B141" s="1" t="s">
        <v>122</v>
      </c>
      <c r="C141" s="31">
        <v>36</v>
      </c>
      <c r="D141" s="165">
        <v>28</v>
      </c>
      <c r="E141" s="2"/>
      <c r="F141" s="15"/>
      <c r="G141" s="40">
        <f t="shared" si="17"/>
        <v>0</v>
      </c>
      <c r="H141" s="40">
        <f t="shared" si="17"/>
        <v>0</v>
      </c>
    </row>
    <row r="142" spans="1:8" ht="12" x14ac:dyDescent="0.2">
      <c r="A142" s="14" t="s">
        <v>193</v>
      </c>
      <c r="B142" s="1" t="s">
        <v>194</v>
      </c>
      <c r="C142" s="31">
        <v>188.8</v>
      </c>
      <c r="D142" s="165">
        <v>133.9</v>
      </c>
      <c r="E142" s="2"/>
      <c r="F142" s="15"/>
      <c r="G142" s="40">
        <f t="shared" si="17"/>
        <v>0</v>
      </c>
      <c r="H142" s="40">
        <f t="shared" si="17"/>
        <v>0</v>
      </c>
    </row>
    <row r="143" spans="1:8" ht="12" x14ac:dyDescent="0.2">
      <c r="A143" s="14" t="s">
        <v>195</v>
      </c>
      <c r="B143" s="1" t="s">
        <v>196</v>
      </c>
      <c r="C143" s="31">
        <v>559.44000000000005</v>
      </c>
      <c r="D143" s="165">
        <v>500.5</v>
      </c>
      <c r="E143" s="2"/>
      <c r="F143" s="15"/>
      <c r="G143" s="40">
        <f t="shared" si="17"/>
        <v>0</v>
      </c>
      <c r="H143" s="40">
        <f t="shared" si="17"/>
        <v>0</v>
      </c>
    </row>
    <row r="144" spans="1:8" ht="12" x14ac:dyDescent="0.2">
      <c r="A144" s="14" t="s">
        <v>197</v>
      </c>
      <c r="B144" s="1" t="s">
        <v>198</v>
      </c>
      <c r="C144" s="31">
        <v>9.9</v>
      </c>
      <c r="D144" s="165"/>
      <c r="E144" s="2"/>
      <c r="F144" s="15"/>
      <c r="G144" s="40">
        <f t="shared" si="17"/>
        <v>0</v>
      </c>
      <c r="H144" s="40">
        <f t="shared" si="17"/>
        <v>0</v>
      </c>
    </row>
    <row r="145" spans="1:8" ht="12" x14ac:dyDescent="0.2">
      <c r="A145" s="10"/>
      <c r="B145" s="46" t="s">
        <v>199</v>
      </c>
      <c r="C145" s="145">
        <f t="shared" ref="C145:D145" si="18">SUM(C128:C144)</f>
        <v>874.09</v>
      </c>
      <c r="D145" s="163">
        <f t="shared" si="18"/>
        <v>702.7</v>
      </c>
      <c r="E145" s="151">
        <v>0</v>
      </c>
      <c r="F145" s="179">
        <v>0</v>
      </c>
      <c r="G145" s="151">
        <v>0</v>
      </c>
      <c r="H145" s="92">
        <v>0</v>
      </c>
    </row>
    <row r="146" spans="1:8" ht="12" x14ac:dyDescent="0.2">
      <c r="A146" s="3"/>
      <c r="B146" s="48"/>
      <c r="C146" s="32"/>
      <c r="D146" s="168"/>
      <c r="E146" s="4"/>
      <c r="F146" s="29"/>
      <c r="G146" s="4"/>
      <c r="H146" s="4"/>
    </row>
    <row r="147" spans="1:8" ht="12" x14ac:dyDescent="0.2">
      <c r="A147" s="1" t="s">
        <v>446</v>
      </c>
      <c r="B147" s="14" t="s">
        <v>148</v>
      </c>
      <c r="C147" s="31">
        <v>4.37</v>
      </c>
      <c r="D147" s="164"/>
      <c r="E147" s="2"/>
      <c r="F147" s="15"/>
      <c r="G147" s="2"/>
      <c r="H147" s="2"/>
    </row>
    <row r="148" spans="1:8" ht="12" x14ac:dyDescent="0.2">
      <c r="A148" s="1" t="s">
        <v>200</v>
      </c>
      <c r="B148" s="14" t="s">
        <v>201</v>
      </c>
      <c r="C148" s="31">
        <v>1874.74</v>
      </c>
      <c r="D148" s="80">
        <v>1543.68</v>
      </c>
      <c r="E148" s="40">
        <v>1500</v>
      </c>
      <c r="F148" s="101">
        <v>1300</v>
      </c>
      <c r="G148" s="40">
        <f t="shared" ref="G148:H148" si="19">SUM(F148)</f>
        <v>1300</v>
      </c>
      <c r="H148" s="40">
        <f t="shared" si="19"/>
        <v>1300</v>
      </c>
    </row>
    <row r="149" spans="1:8" ht="12" x14ac:dyDescent="0.2">
      <c r="A149" s="10"/>
      <c r="B149" s="46" t="s">
        <v>202</v>
      </c>
      <c r="C149" s="71">
        <f>SUM(C147:C148)</f>
        <v>1879.11</v>
      </c>
      <c r="D149" s="83">
        <f>SUM(D148)</f>
        <v>1543.68</v>
      </c>
      <c r="E149" s="86">
        <f>SUM(E148:E148)</f>
        <v>1500</v>
      </c>
      <c r="F149" s="100">
        <f>SUM(F148:F148)</f>
        <v>1300</v>
      </c>
      <c r="G149" s="86">
        <f>SUM(G148:G148)</f>
        <v>1300</v>
      </c>
      <c r="H149" s="86">
        <f>SUM(H148:H148)</f>
        <v>1300</v>
      </c>
    </row>
    <row r="150" spans="1:8" ht="12" x14ac:dyDescent="0.2">
      <c r="A150" s="3"/>
      <c r="B150" s="27"/>
      <c r="C150" s="32"/>
      <c r="D150" s="82"/>
      <c r="E150" s="91"/>
      <c r="F150" s="99"/>
      <c r="G150" s="91"/>
      <c r="H150" s="91"/>
    </row>
    <row r="151" spans="1:8" ht="12" x14ac:dyDescent="0.2">
      <c r="A151" s="14" t="s">
        <v>460</v>
      </c>
      <c r="B151" s="14" t="s">
        <v>172</v>
      </c>
      <c r="C151" s="71"/>
      <c r="D151" s="81"/>
      <c r="E151" s="49">
        <v>8</v>
      </c>
      <c r="F151" s="102"/>
      <c r="G151" s="40">
        <f t="shared" ref="G151:H151" si="20">SUM(F151)</f>
        <v>0</v>
      </c>
      <c r="H151" s="40">
        <f t="shared" si="20"/>
        <v>0</v>
      </c>
    </row>
    <row r="152" spans="1:8" ht="12" x14ac:dyDescent="0.2">
      <c r="A152" s="14" t="s">
        <v>461</v>
      </c>
      <c r="B152" s="14" t="s">
        <v>176</v>
      </c>
      <c r="C152" s="31"/>
      <c r="D152" s="81"/>
      <c r="E152" s="49">
        <v>1</v>
      </c>
      <c r="F152" s="102"/>
      <c r="G152" s="40">
        <f t="shared" ref="G152:H158" si="21">SUM(F152)</f>
        <v>0</v>
      </c>
      <c r="H152" s="40">
        <f t="shared" si="21"/>
        <v>0</v>
      </c>
    </row>
    <row r="153" spans="1:8" ht="12" x14ac:dyDescent="0.2">
      <c r="A153" s="14" t="s">
        <v>462</v>
      </c>
      <c r="B153" s="14" t="s">
        <v>178</v>
      </c>
      <c r="C153" s="31">
        <v>0.08</v>
      </c>
      <c r="D153" s="81"/>
      <c r="E153" s="49">
        <v>11</v>
      </c>
      <c r="F153" s="102"/>
      <c r="G153" s="40">
        <f t="shared" si="21"/>
        <v>0</v>
      </c>
      <c r="H153" s="40">
        <f t="shared" si="21"/>
        <v>0</v>
      </c>
    </row>
    <row r="154" spans="1:8" ht="12" x14ac:dyDescent="0.2">
      <c r="A154" s="14" t="s">
        <v>463</v>
      </c>
      <c r="B154" s="14" t="s">
        <v>180</v>
      </c>
      <c r="C154" s="31"/>
      <c r="D154" s="81"/>
      <c r="E154" s="49">
        <v>1</v>
      </c>
      <c r="F154" s="102"/>
      <c r="G154" s="40">
        <f t="shared" si="21"/>
        <v>0</v>
      </c>
      <c r="H154" s="40">
        <f t="shared" si="21"/>
        <v>0</v>
      </c>
    </row>
    <row r="155" spans="1:8" ht="12" x14ac:dyDescent="0.2">
      <c r="A155" s="14" t="s">
        <v>464</v>
      </c>
      <c r="B155" s="14" t="s">
        <v>182</v>
      </c>
      <c r="C155" s="31"/>
      <c r="D155" s="81"/>
      <c r="E155" s="49">
        <v>2</v>
      </c>
      <c r="F155" s="102"/>
      <c r="G155" s="40">
        <f t="shared" si="21"/>
        <v>0</v>
      </c>
      <c r="H155" s="40">
        <f t="shared" si="21"/>
        <v>0</v>
      </c>
    </row>
    <row r="156" spans="1:8" ht="12" x14ac:dyDescent="0.2">
      <c r="A156" s="14" t="s">
        <v>465</v>
      </c>
      <c r="B156" s="14" t="s">
        <v>184</v>
      </c>
      <c r="C156" s="31"/>
      <c r="D156" s="81"/>
      <c r="E156" s="49">
        <v>1</v>
      </c>
      <c r="F156" s="102"/>
      <c r="G156" s="40">
        <f t="shared" si="21"/>
        <v>0</v>
      </c>
      <c r="H156" s="40">
        <f t="shared" si="21"/>
        <v>0</v>
      </c>
    </row>
    <row r="157" spans="1:8" ht="12" x14ac:dyDescent="0.2">
      <c r="A157" s="14" t="s">
        <v>466</v>
      </c>
      <c r="B157" s="14" t="s">
        <v>186</v>
      </c>
      <c r="C157" s="31"/>
      <c r="D157" s="81"/>
      <c r="E157" s="49">
        <v>4</v>
      </c>
      <c r="F157" s="102"/>
      <c r="G157" s="40">
        <f t="shared" si="21"/>
        <v>0</v>
      </c>
      <c r="H157" s="40">
        <f t="shared" si="21"/>
        <v>0</v>
      </c>
    </row>
    <row r="158" spans="1:8" ht="12" x14ac:dyDescent="0.2">
      <c r="A158" s="14" t="s">
        <v>203</v>
      </c>
      <c r="B158" s="14" t="s">
        <v>204</v>
      </c>
      <c r="C158" s="31">
        <v>58.02</v>
      </c>
      <c r="D158" s="81">
        <v>85</v>
      </c>
      <c r="E158" s="49">
        <v>80</v>
      </c>
      <c r="F158" s="102">
        <v>100</v>
      </c>
      <c r="G158" s="40">
        <f t="shared" si="21"/>
        <v>100</v>
      </c>
      <c r="H158" s="40">
        <f t="shared" si="21"/>
        <v>100</v>
      </c>
    </row>
    <row r="159" spans="1:8" ht="12" x14ac:dyDescent="0.2">
      <c r="A159" s="27" t="s">
        <v>205</v>
      </c>
      <c r="B159" s="27" t="s">
        <v>206</v>
      </c>
      <c r="C159" s="32"/>
      <c r="D159" s="168"/>
      <c r="E159" s="49"/>
      <c r="F159" s="102"/>
      <c r="G159" s="49"/>
      <c r="H159" s="88"/>
    </row>
    <row r="160" spans="1:8" ht="12" x14ac:dyDescent="0.2">
      <c r="A160" s="1"/>
      <c r="B160" s="50" t="s">
        <v>207</v>
      </c>
      <c r="C160" s="71">
        <f t="shared" ref="C160:H160" si="22">SUM(C151:C159)</f>
        <v>58.1</v>
      </c>
      <c r="D160" s="163">
        <f t="shared" si="22"/>
        <v>85</v>
      </c>
      <c r="E160" s="92">
        <f t="shared" si="22"/>
        <v>108</v>
      </c>
      <c r="F160" s="100">
        <f t="shared" si="22"/>
        <v>100</v>
      </c>
      <c r="G160" s="92">
        <f t="shared" si="22"/>
        <v>100</v>
      </c>
      <c r="H160" s="92">
        <f t="shared" si="22"/>
        <v>100</v>
      </c>
    </row>
    <row r="161" spans="1:8" ht="12" x14ac:dyDescent="0.2">
      <c r="A161" s="3"/>
      <c r="B161" s="27"/>
      <c r="C161" s="32"/>
      <c r="D161" s="82"/>
      <c r="E161" s="91"/>
      <c r="F161" s="99"/>
      <c r="G161" s="91"/>
      <c r="H161" s="91"/>
    </row>
    <row r="162" spans="1:8" ht="12" x14ac:dyDescent="0.2">
      <c r="A162" s="1">
        <v>637005</v>
      </c>
      <c r="B162" s="1" t="s">
        <v>210</v>
      </c>
      <c r="C162" s="31"/>
      <c r="D162" s="164"/>
      <c r="E162" s="41"/>
      <c r="F162" s="15"/>
      <c r="G162" s="41"/>
      <c r="H162" s="41"/>
    </row>
    <row r="163" spans="1:8" ht="12" x14ac:dyDescent="0.2">
      <c r="A163" s="10"/>
      <c r="B163" s="45" t="s">
        <v>211</v>
      </c>
      <c r="C163" s="71">
        <f t="shared" ref="C163" si="23">SUM(C162)</f>
        <v>0</v>
      </c>
      <c r="D163" s="83">
        <f t="shared" ref="D163" si="24">SUM(D162)</f>
        <v>0</v>
      </c>
      <c r="E163" s="86">
        <v>0</v>
      </c>
      <c r="F163" s="100">
        <v>0</v>
      </c>
      <c r="G163" s="40">
        <f t="shared" ref="G163:H163" si="25">SUM(F163)</f>
        <v>0</v>
      </c>
      <c r="H163" s="40">
        <f t="shared" si="25"/>
        <v>0</v>
      </c>
    </row>
    <row r="164" spans="1:8" ht="12" x14ac:dyDescent="0.2">
      <c r="A164" s="1"/>
      <c r="B164" s="77"/>
      <c r="C164" s="31"/>
      <c r="D164" s="164"/>
      <c r="E164" s="41"/>
      <c r="F164" s="15"/>
      <c r="G164" s="41"/>
      <c r="H164" s="41"/>
    </row>
    <row r="165" spans="1:8" ht="12" x14ac:dyDescent="0.2">
      <c r="A165" s="62" t="s">
        <v>321</v>
      </c>
      <c r="B165" s="10" t="s">
        <v>307</v>
      </c>
      <c r="C165" s="71">
        <v>2450</v>
      </c>
      <c r="D165" s="83"/>
      <c r="E165" s="53"/>
      <c r="F165" s="12"/>
      <c r="G165" s="53"/>
      <c r="H165" s="53"/>
    </row>
    <row r="166" spans="1:8" ht="12" x14ac:dyDescent="0.2">
      <c r="A166" s="1" t="s">
        <v>212</v>
      </c>
      <c r="B166" s="1" t="s">
        <v>213</v>
      </c>
      <c r="C166" s="31"/>
      <c r="D166" s="80"/>
      <c r="E166" s="41"/>
      <c r="F166" s="15"/>
      <c r="G166" s="41"/>
      <c r="H166" s="41"/>
    </row>
    <row r="167" spans="1:8" ht="12" x14ac:dyDescent="0.2">
      <c r="A167" s="33" t="s">
        <v>426</v>
      </c>
      <c r="B167" s="19" t="s">
        <v>215</v>
      </c>
      <c r="C167" s="31"/>
      <c r="D167" s="80"/>
      <c r="E167" s="40">
        <v>21355</v>
      </c>
      <c r="F167" s="101">
        <v>13278</v>
      </c>
      <c r="G167" s="40">
        <v>24578</v>
      </c>
      <c r="H167" s="40">
        <f t="shared" ref="H167" si="26">SUM(G167)</f>
        <v>24578</v>
      </c>
    </row>
    <row r="168" spans="1:8" ht="12" x14ac:dyDescent="0.2">
      <c r="A168" s="62"/>
      <c r="B168" s="45" t="s">
        <v>216</v>
      </c>
      <c r="C168" s="71">
        <f>SUM(C165:C167)</f>
        <v>2450</v>
      </c>
      <c r="D168" s="83">
        <f>SUM(D162:D167)</f>
        <v>0</v>
      </c>
      <c r="E168" s="17">
        <f>SUM(E165:E167)</f>
        <v>21355</v>
      </c>
      <c r="F168" s="83">
        <f t="shared" ref="F168:H168" si="27">SUM(F165:F167)</f>
        <v>13278</v>
      </c>
      <c r="G168" s="17">
        <f t="shared" si="27"/>
        <v>24578</v>
      </c>
      <c r="H168" s="17">
        <f t="shared" si="27"/>
        <v>24578</v>
      </c>
    </row>
    <row r="169" spans="1:8" ht="12" x14ac:dyDescent="0.2">
      <c r="A169" s="14"/>
      <c r="B169" s="50"/>
      <c r="C169" s="31"/>
      <c r="D169" s="164"/>
      <c r="E169" s="2"/>
      <c r="F169" s="15"/>
      <c r="G169" s="4"/>
      <c r="H169" s="4"/>
    </row>
    <row r="170" spans="1:8" ht="12" x14ac:dyDescent="0.2">
      <c r="A170" s="11" t="s">
        <v>217</v>
      </c>
      <c r="B170" s="11" t="s">
        <v>142</v>
      </c>
      <c r="C170" s="71">
        <v>1029</v>
      </c>
      <c r="D170" s="163"/>
      <c r="E170" s="92"/>
      <c r="F170" s="100"/>
      <c r="G170" s="40">
        <f t="shared" ref="G170:H170" si="28">SUM(F170)</f>
        <v>0</v>
      </c>
      <c r="H170" s="40">
        <f t="shared" si="28"/>
        <v>0</v>
      </c>
    </row>
    <row r="171" spans="1:8" ht="12" x14ac:dyDescent="0.2">
      <c r="A171" s="14" t="s">
        <v>209</v>
      </c>
      <c r="B171" s="14" t="s">
        <v>218</v>
      </c>
      <c r="C171" s="31">
        <v>4457.0600000000004</v>
      </c>
      <c r="D171" s="164">
        <v>4038.56</v>
      </c>
      <c r="E171" s="40">
        <v>5000</v>
      </c>
      <c r="F171" s="101">
        <v>5000</v>
      </c>
      <c r="G171" s="40">
        <f t="shared" ref="G171:H173" si="29">SUM(F171)</f>
        <v>5000</v>
      </c>
      <c r="H171" s="40">
        <f t="shared" si="29"/>
        <v>5000</v>
      </c>
    </row>
    <row r="172" spans="1:8" ht="12" x14ac:dyDescent="0.2">
      <c r="A172" s="14" t="s">
        <v>219</v>
      </c>
      <c r="B172" s="14" t="s">
        <v>210</v>
      </c>
      <c r="C172" s="31">
        <v>0</v>
      </c>
      <c r="D172" s="164"/>
      <c r="E172" s="88">
        <v>0</v>
      </c>
      <c r="F172" s="101">
        <v>0</v>
      </c>
      <c r="G172" s="40">
        <f t="shared" si="29"/>
        <v>0</v>
      </c>
      <c r="H172" s="40">
        <f t="shared" si="29"/>
        <v>0</v>
      </c>
    </row>
    <row r="173" spans="1:8" ht="12" x14ac:dyDescent="0.2">
      <c r="A173" s="11"/>
      <c r="B173" s="45" t="s">
        <v>220</v>
      </c>
      <c r="C173" s="71">
        <f t="shared" ref="C173:E173" si="30">SUM(C170:C172)</f>
        <v>5486.06</v>
      </c>
      <c r="D173" s="83">
        <f t="shared" si="30"/>
        <v>4038.56</v>
      </c>
      <c r="E173" s="86">
        <f t="shared" si="30"/>
        <v>5000</v>
      </c>
      <c r="F173" s="100">
        <v>5500</v>
      </c>
      <c r="G173" s="86">
        <f t="shared" si="29"/>
        <v>5500</v>
      </c>
      <c r="H173" s="86">
        <f t="shared" si="29"/>
        <v>5500</v>
      </c>
    </row>
    <row r="174" spans="1:8" ht="12" x14ac:dyDescent="0.2">
      <c r="A174" s="27"/>
      <c r="B174" s="3"/>
      <c r="C174" s="32"/>
      <c r="D174" s="82"/>
      <c r="E174" s="91"/>
      <c r="F174" s="99"/>
      <c r="G174" s="91"/>
      <c r="H174" s="91"/>
    </row>
    <row r="175" spans="1:8" ht="12" x14ac:dyDescent="0.2">
      <c r="A175" s="14" t="s">
        <v>209</v>
      </c>
      <c r="B175" s="14" t="s">
        <v>221</v>
      </c>
      <c r="C175" s="31"/>
      <c r="D175" s="164"/>
      <c r="E175" s="40"/>
      <c r="F175" s="101"/>
      <c r="G175" s="40"/>
      <c r="H175" s="40"/>
    </row>
    <row r="176" spans="1:8" ht="12" x14ac:dyDescent="0.2">
      <c r="A176" s="10"/>
      <c r="B176" s="46" t="s">
        <v>222</v>
      </c>
      <c r="C176" s="76">
        <f t="shared" ref="C176:F176" si="31">SUM(C175:C175)</f>
        <v>0</v>
      </c>
      <c r="D176" s="83">
        <f t="shared" si="31"/>
        <v>0</v>
      </c>
      <c r="E176" s="146">
        <f t="shared" si="31"/>
        <v>0</v>
      </c>
      <c r="F176" s="121">
        <f t="shared" si="31"/>
        <v>0</v>
      </c>
      <c r="G176" s="86">
        <f t="shared" ref="G176:H176" si="32">SUM(F176)</f>
        <v>0</v>
      </c>
      <c r="H176" s="86">
        <f t="shared" si="32"/>
        <v>0</v>
      </c>
    </row>
    <row r="177" spans="1:8" ht="12" x14ac:dyDescent="0.2">
      <c r="A177" s="3"/>
      <c r="B177" s="48" t="s">
        <v>223</v>
      </c>
      <c r="C177" s="75"/>
      <c r="D177" s="82"/>
      <c r="E177" s="147"/>
      <c r="F177" s="103"/>
      <c r="G177" s="91"/>
      <c r="H177" s="91"/>
    </row>
    <row r="178" spans="1:8" ht="12" x14ac:dyDescent="0.2">
      <c r="A178" s="14" t="s">
        <v>224</v>
      </c>
      <c r="B178" s="22" t="s">
        <v>225</v>
      </c>
      <c r="C178" s="31">
        <v>380</v>
      </c>
      <c r="D178" s="164">
        <v>11.35</v>
      </c>
      <c r="E178" s="93">
        <v>380</v>
      </c>
      <c r="F178" s="180">
        <v>450</v>
      </c>
      <c r="G178" s="40">
        <f t="shared" ref="G178:H193" si="33">SUM(F178)</f>
        <v>450</v>
      </c>
      <c r="H178" s="40">
        <f t="shared" si="33"/>
        <v>450</v>
      </c>
    </row>
    <row r="179" spans="1:8" ht="12" x14ac:dyDescent="0.2">
      <c r="A179" s="14" t="s">
        <v>476</v>
      </c>
      <c r="B179" s="61" t="s">
        <v>477</v>
      </c>
      <c r="C179" s="31"/>
      <c r="D179" s="164">
        <v>2366.4</v>
      </c>
      <c r="E179" s="93"/>
      <c r="F179" s="180"/>
      <c r="G179" s="40">
        <f t="shared" si="33"/>
        <v>0</v>
      </c>
      <c r="H179" s="40">
        <f t="shared" si="33"/>
        <v>0</v>
      </c>
    </row>
    <row r="180" spans="1:8" ht="12" x14ac:dyDescent="0.2">
      <c r="A180" s="14" t="s">
        <v>475</v>
      </c>
      <c r="B180" s="61" t="s">
        <v>477</v>
      </c>
      <c r="C180" s="31"/>
      <c r="D180" s="164">
        <v>417.6</v>
      </c>
      <c r="E180" s="93"/>
      <c r="F180" s="180"/>
      <c r="G180" s="40">
        <f t="shared" si="33"/>
        <v>0</v>
      </c>
      <c r="H180" s="40">
        <f t="shared" si="33"/>
        <v>0</v>
      </c>
    </row>
    <row r="181" spans="1:8" ht="12" x14ac:dyDescent="0.2">
      <c r="A181" s="1" t="s">
        <v>226</v>
      </c>
      <c r="B181" s="33" t="s">
        <v>225</v>
      </c>
      <c r="C181" s="31">
        <v>1615</v>
      </c>
      <c r="D181" s="164">
        <v>1837.05</v>
      </c>
      <c r="E181" s="93">
        <v>1653</v>
      </c>
      <c r="F181" s="180">
        <v>2000</v>
      </c>
      <c r="G181" s="40">
        <f t="shared" si="33"/>
        <v>2000</v>
      </c>
      <c r="H181" s="40">
        <f t="shared" si="33"/>
        <v>2000</v>
      </c>
    </row>
    <row r="182" spans="1:8" ht="12" x14ac:dyDescent="0.2">
      <c r="A182" s="1" t="s">
        <v>227</v>
      </c>
      <c r="B182" s="33" t="s">
        <v>225</v>
      </c>
      <c r="C182" s="31">
        <v>285</v>
      </c>
      <c r="D182" s="164">
        <v>324.2</v>
      </c>
      <c r="E182" s="93">
        <v>285</v>
      </c>
      <c r="F182" s="180">
        <v>340</v>
      </c>
      <c r="G182" s="40">
        <f t="shared" si="33"/>
        <v>340</v>
      </c>
      <c r="H182" s="40">
        <f t="shared" si="33"/>
        <v>340</v>
      </c>
    </row>
    <row r="183" spans="1:8" ht="12" x14ac:dyDescent="0.2">
      <c r="A183" s="1" t="s">
        <v>73</v>
      </c>
      <c r="B183" s="33" t="s">
        <v>225</v>
      </c>
      <c r="C183" s="31">
        <v>145</v>
      </c>
      <c r="D183" s="164">
        <v>1684.05</v>
      </c>
      <c r="E183" s="93">
        <v>200</v>
      </c>
      <c r="F183" s="180">
        <v>240</v>
      </c>
      <c r="G183" s="40">
        <f t="shared" si="33"/>
        <v>240</v>
      </c>
      <c r="H183" s="40">
        <f t="shared" si="33"/>
        <v>240</v>
      </c>
    </row>
    <row r="184" spans="1:8" ht="12" x14ac:dyDescent="0.2">
      <c r="A184" s="1" t="s">
        <v>427</v>
      </c>
      <c r="B184" s="33" t="s">
        <v>229</v>
      </c>
      <c r="C184" s="31">
        <v>5.7</v>
      </c>
      <c r="D184" s="164"/>
      <c r="E184" s="93">
        <v>7</v>
      </c>
      <c r="F184" s="180">
        <v>8</v>
      </c>
      <c r="G184" s="40">
        <f t="shared" si="33"/>
        <v>8</v>
      </c>
      <c r="H184" s="40">
        <f t="shared" si="33"/>
        <v>8</v>
      </c>
    </row>
    <row r="185" spans="1:8" ht="12" x14ac:dyDescent="0.2">
      <c r="A185" s="1" t="s">
        <v>478</v>
      </c>
      <c r="B185" s="33" t="s">
        <v>480</v>
      </c>
      <c r="C185" s="31"/>
      <c r="D185" s="164">
        <v>236.64</v>
      </c>
      <c r="E185" s="57"/>
      <c r="F185" s="181"/>
      <c r="G185" s="40">
        <f t="shared" si="33"/>
        <v>0</v>
      </c>
      <c r="H185" s="40">
        <f t="shared" si="33"/>
        <v>0</v>
      </c>
    </row>
    <row r="186" spans="1:8" ht="12" x14ac:dyDescent="0.2">
      <c r="A186" s="1" t="s">
        <v>479</v>
      </c>
      <c r="B186" s="33" t="s">
        <v>481</v>
      </c>
      <c r="C186" s="31"/>
      <c r="D186" s="164">
        <v>41.76</v>
      </c>
      <c r="E186" s="93"/>
      <c r="F186" s="180"/>
      <c r="G186" s="40">
        <f t="shared" si="33"/>
        <v>0</v>
      </c>
      <c r="H186" s="40">
        <f t="shared" si="33"/>
        <v>0</v>
      </c>
    </row>
    <row r="187" spans="1:8" ht="12" x14ac:dyDescent="0.2">
      <c r="A187" s="1" t="s">
        <v>228</v>
      </c>
      <c r="B187" s="33" t="s">
        <v>229</v>
      </c>
      <c r="C187" s="31">
        <v>24.2</v>
      </c>
      <c r="D187" s="164">
        <v>183.75</v>
      </c>
      <c r="E187" s="93">
        <v>24</v>
      </c>
      <c r="F187" s="180">
        <v>28</v>
      </c>
      <c r="G187" s="40">
        <f t="shared" si="33"/>
        <v>28</v>
      </c>
      <c r="H187" s="40">
        <f t="shared" si="33"/>
        <v>28</v>
      </c>
    </row>
    <row r="188" spans="1:8" ht="12" x14ac:dyDescent="0.2">
      <c r="A188" s="1" t="s">
        <v>230</v>
      </c>
      <c r="B188" s="33" t="s">
        <v>229</v>
      </c>
      <c r="C188" s="31">
        <v>4.3</v>
      </c>
      <c r="D188" s="164">
        <v>32.4</v>
      </c>
      <c r="E188" s="93">
        <v>4</v>
      </c>
      <c r="F188" s="180">
        <v>4.7</v>
      </c>
      <c r="G188" s="40">
        <f t="shared" si="33"/>
        <v>4.7</v>
      </c>
      <c r="H188" s="40">
        <f t="shared" si="33"/>
        <v>4.7</v>
      </c>
    </row>
    <row r="189" spans="1:8" ht="12" x14ac:dyDescent="0.2">
      <c r="A189" s="1" t="s">
        <v>79</v>
      </c>
      <c r="B189" s="33" t="s">
        <v>229</v>
      </c>
      <c r="C189" s="31">
        <v>55.3</v>
      </c>
      <c r="D189" s="164">
        <v>174.3</v>
      </c>
      <c r="E189" s="93">
        <v>44</v>
      </c>
      <c r="F189" s="180">
        <v>52</v>
      </c>
      <c r="G189" s="40">
        <f t="shared" si="33"/>
        <v>52</v>
      </c>
      <c r="H189" s="40">
        <f t="shared" si="33"/>
        <v>52</v>
      </c>
    </row>
    <row r="190" spans="1:8" ht="12" x14ac:dyDescent="0.2">
      <c r="A190" s="1" t="s">
        <v>231</v>
      </c>
      <c r="B190" s="33" t="s">
        <v>174</v>
      </c>
      <c r="C190" s="31"/>
      <c r="D190" s="164"/>
      <c r="E190" s="93"/>
      <c r="F190" s="180"/>
      <c r="G190" s="40">
        <f t="shared" si="33"/>
        <v>0</v>
      </c>
      <c r="H190" s="40">
        <f t="shared" si="33"/>
        <v>0</v>
      </c>
    </row>
    <row r="191" spans="1:8" ht="12" x14ac:dyDescent="0.2">
      <c r="A191" s="1" t="s">
        <v>232</v>
      </c>
      <c r="B191" s="33" t="s">
        <v>174</v>
      </c>
      <c r="C191" s="31"/>
      <c r="D191" s="164"/>
      <c r="E191" s="93"/>
      <c r="F191" s="180"/>
      <c r="G191" s="40">
        <f t="shared" si="33"/>
        <v>0</v>
      </c>
      <c r="H191" s="40">
        <f t="shared" si="33"/>
        <v>0</v>
      </c>
    </row>
    <row r="192" spans="1:8" ht="12" x14ac:dyDescent="0.2">
      <c r="A192" s="1" t="s">
        <v>81</v>
      </c>
      <c r="B192" s="33" t="s">
        <v>174</v>
      </c>
      <c r="C192" s="31">
        <v>4.0999999999999996</v>
      </c>
      <c r="D192" s="164"/>
      <c r="E192" s="93">
        <v>5</v>
      </c>
      <c r="F192" s="180">
        <v>5.8</v>
      </c>
      <c r="G192" s="40">
        <f t="shared" si="33"/>
        <v>5.8</v>
      </c>
      <c r="H192" s="40">
        <f t="shared" si="33"/>
        <v>5.8</v>
      </c>
    </row>
    <row r="193" spans="1:8" ht="12" x14ac:dyDescent="0.2">
      <c r="A193" s="1" t="s">
        <v>428</v>
      </c>
      <c r="B193" s="33" t="s">
        <v>234</v>
      </c>
      <c r="C193" s="31">
        <v>5.32</v>
      </c>
      <c r="D193" s="164"/>
      <c r="E193" s="93">
        <v>6</v>
      </c>
      <c r="F193" s="180">
        <v>7</v>
      </c>
      <c r="G193" s="40">
        <f t="shared" si="33"/>
        <v>7</v>
      </c>
      <c r="H193" s="40">
        <f t="shared" si="33"/>
        <v>7</v>
      </c>
    </row>
    <row r="194" spans="1:8" ht="12" x14ac:dyDescent="0.2">
      <c r="A194" s="1" t="s">
        <v>482</v>
      </c>
      <c r="B194" s="33" t="s">
        <v>484</v>
      </c>
      <c r="C194" s="31"/>
      <c r="D194" s="164">
        <v>33.119999999999997</v>
      </c>
      <c r="E194" s="93"/>
      <c r="F194" s="180"/>
      <c r="G194" s="40">
        <f t="shared" ref="G194:H209" si="34">SUM(F194)</f>
        <v>0</v>
      </c>
      <c r="H194" s="40">
        <f t="shared" si="34"/>
        <v>0</v>
      </c>
    </row>
    <row r="195" spans="1:8" ht="12" x14ac:dyDescent="0.2">
      <c r="A195" s="1" t="s">
        <v>483</v>
      </c>
      <c r="B195" s="33" t="s">
        <v>484</v>
      </c>
      <c r="C195" s="31"/>
      <c r="D195" s="164">
        <v>5.84</v>
      </c>
      <c r="E195" s="93"/>
      <c r="F195" s="180"/>
      <c r="G195" s="40">
        <f t="shared" si="34"/>
        <v>0</v>
      </c>
      <c r="H195" s="40">
        <f t="shared" si="34"/>
        <v>0</v>
      </c>
    </row>
    <row r="196" spans="1:8" ht="12" x14ac:dyDescent="0.2">
      <c r="A196" s="1" t="s">
        <v>233</v>
      </c>
      <c r="B196" s="33" t="s">
        <v>234</v>
      </c>
      <c r="C196" s="31">
        <v>22.6</v>
      </c>
      <c r="D196" s="164">
        <v>25.7</v>
      </c>
      <c r="E196" s="93">
        <v>23</v>
      </c>
      <c r="F196" s="180">
        <v>27</v>
      </c>
      <c r="G196" s="40">
        <f t="shared" si="34"/>
        <v>27</v>
      </c>
      <c r="H196" s="40">
        <f t="shared" si="34"/>
        <v>27</v>
      </c>
    </row>
    <row r="197" spans="1:8" ht="12" x14ac:dyDescent="0.2">
      <c r="A197" s="1" t="s">
        <v>235</v>
      </c>
      <c r="B197" s="33" t="s">
        <v>234</v>
      </c>
      <c r="C197" s="31">
        <v>4</v>
      </c>
      <c r="D197" s="164">
        <v>4.55</v>
      </c>
      <c r="E197" s="93">
        <v>4</v>
      </c>
      <c r="F197" s="180">
        <v>5</v>
      </c>
      <c r="G197" s="40">
        <f t="shared" si="34"/>
        <v>5</v>
      </c>
      <c r="H197" s="40">
        <f t="shared" si="34"/>
        <v>5</v>
      </c>
    </row>
    <row r="198" spans="1:8" ht="12" x14ac:dyDescent="0.2">
      <c r="A198" s="1" t="s">
        <v>236</v>
      </c>
      <c r="B198" s="33" t="s">
        <v>234</v>
      </c>
      <c r="C198" s="31">
        <v>2.6</v>
      </c>
      <c r="D198" s="164">
        <v>25.8</v>
      </c>
      <c r="E198" s="93">
        <v>3</v>
      </c>
      <c r="F198" s="180">
        <v>3.5</v>
      </c>
      <c r="G198" s="40">
        <f t="shared" si="34"/>
        <v>3.5</v>
      </c>
      <c r="H198" s="40">
        <f t="shared" si="34"/>
        <v>3.5</v>
      </c>
    </row>
    <row r="199" spans="1:8" ht="12" x14ac:dyDescent="0.2">
      <c r="A199" s="1" t="s">
        <v>429</v>
      </c>
      <c r="B199" s="33" t="s">
        <v>238</v>
      </c>
      <c r="C199" s="31">
        <v>53.2</v>
      </c>
      <c r="D199" s="164"/>
      <c r="E199" s="93">
        <v>54</v>
      </c>
      <c r="F199" s="180">
        <v>63</v>
      </c>
      <c r="G199" s="40">
        <f t="shared" si="34"/>
        <v>63</v>
      </c>
      <c r="H199" s="40">
        <f t="shared" si="34"/>
        <v>63</v>
      </c>
    </row>
    <row r="200" spans="1:8" ht="12" x14ac:dyDescent="0.2">
      <c r="A200" s="1" t="s">
        <v>485</v>
      </c>
      <c r="B200" s="33" t="s">
        <v>487</v>
      </c>
      <c r="C200" s="31"/>
      <c r="D200" s="164">
        <v>331.28</v>
      </c>
      <c r="E200" s="93"/>
      <c r="F200" s="180"/>
      <c r="G200" s="40">
        <f t="shared" si="34"/>
        <v>0</v>
      </c>
      <c r="H200" s="40">
        <f t="shared" si="34"/>
        <v>0</v>
      </c>
    </row>
    <row r="201" spans="1:8" ht="12" x14ac:dyDescent="0.2">
      <c r="A201" s="1" t="s">
        <v>486</v>
      </c>
      <c r="B201" s="33" t="s">
        <v>487</v>
      </c>
      <c r="C201" s="31"/>
      <c r="D201" s="164">
        <v>58.48</v>
      </c>
      <c r="E201" s="93"/>
      <c r="F201" s="180"/>
      <c r="G201" s="40">
        <f t="shared" si="34"/>
        <v>0</v>
      </c>
      <c r="H201" s="40">
        <f t="shared" si="34"/>
        <v>0</v>
      </c>
    </row>
    <row r="202" spans="1:8" ht="12" x14ac:dyDescent="0.2">
      <c r="A202" s="1" t="s">
        <v>237</v>
      </c>
      <c r="B202" s="33" t="s">
        <v>238</v>
      </c>
      <c r="C202" s="31">
        <v>226.1</v>
      </c>
      <c r="D202" s="164">
        <v>257.2</v>
      </c>
      <c r="E202" s="93">
        <v>227</v>
      </c>
      <c r="F202" s="180">
        <v>266</v>
      </c>
      <c r="G202" s="40">
        <f t="shared" si="34"/>
        <v>266</v>
      </c>
      <c r="H202" s="40">
        <f t="shared" si="34"/>
        <v>266</v>
      </c>
    </row>
    <row r="203" spans="1:8" ht="12" x14ac:dyDescent="0.2">
      <c r="A203" s="1" t="s">
        <v>239</v>
      </c>
      <c r="B203" s="33" t="s">
        <v>238</v>
      </c>
      <c r="C203" s="31">
        <v>39.9</v>
      </c>
      <c r="D203" s="164">
        <v>45.4</v>
      </c>
      <c r="E203" s="93">
        <v>40</v>
      </c>
      <c r="F203" s="180">
        <v>48</v>
      </c>
      <c r="G203" s="40">
        <f t="shared" si="34"/>
        <v>48</v>
      </c>
      <c r="H203" s="40">
        <f t="shared" si="34"/>
        <v>48</v>
      </c>
    </row>
    <row r="204" spans="1:8" ht="12" x14ac:dyDescent="0.2">
      <c r="A204" s="1" t="s">
        <v>240</v>
      </c>
      <c r="B204" s="33" t="s">
        <v>238</v>
      </c>
      <c r="C204" s="31">
        <v>236.04</v>
      </c>
      <c r="D204" s="164">
        <v>361.81</v>
      </c>
      <c r="E204" s="93">
        <v>176</v>
      </c>
      <c r="F204" s="180">
        <v>206</v>
      </c>
      <c r="G204" s="40">
        <f t="shared" si="34"/>
        <v>206</v>
      </c>
      <c r="H204" s="40">
        <f t="shared" si="34"/>
        <v>206</v>
      </c>
    </row>
    <row r="205" spans="1:8" ht="12" x14ac:dyDescent="0.2">
      <c r="A205" s="1" t="s">
        <v>430</v>
      </c>
      <c r="B205" s="33" t="s">
        <v>242</v>
      </c>
      <c r="C205" s="31">
        <v>3.04</v>
      </c>
      <c r="D205" s="164"/>
      <c r="E205" s="93">
        <v>4</v>
      </c>
      <c r="F205" s="180">
        <v>4.7</v>
      </c>
      <c r="G205" s="40">
        <f t="shared" si="34"/>
        <v>4.7</v>
      </c>
      <c r="H205" s="40">
        <f t="shared" si="34"/>
        <v>4.7</v>
      </c>
    </row>
    <row r="206" spans="1:8" ht="12" x14ac:dyDescent="0.2">
      <c r="A206" s="1" t="s">
        <v>488</v>
      </c>
      <c r="B206" s="33" t="s">
        <v>490</v>
      </c>
      <c r="C206" s="31"/>
      <c r="D206" s="164">
        <v>18.88</v>
      </c>
      <c r="E206" s="93"/>
      <c r="F206" s="180"/>
      <c r="G206" s="40">
        <f t="shared" si="34"/>
        <v>0</v>
      </c>
      <c r="H206" s="40">
        <f t="shared" si="34"/>
        <v>0</v>
      </c>
    </row>
    <row r="207" spans="1:8" ht="12" x14ac:dyDescent="0.2">
      <c r="A207" s="1" t="s">
        <v>489</v>
      </c>
      <c r="B207" s="33" t="s">
        <v>490</v>
      </c>
      <c r="C207" s="31"/>
      <c r="D207" s="164">
        <v>3.36</v>
      </c>
      <c r="E207" s="93"/>
      <c r="F207" s="180"/>
      <c r="G207" s="40">
        <f t="shared" si="34"/>
        <v>0</v>
      </c>
      <c r="H207" s="40">
        <f t="shared" si="34"/>
        <v>0</v>
      </c>
    </row>
    <row r="208" spans="1:8" ht="12" x14ac:dyDescent="0.2">
      <c r="A208" s="1" t="s">
        <v>241</v>
      </c>
      <c r="B208" s="33" t="s">
        <v>242</v>
      </c>
      <c r="C208" s="31">
        <v>12.9</v>
      </c>
      <c r="D208" s="164">
        <v>14.7</v>
      </c>
      <c r="E208" s="93">
        <v>13</v>
      </c>
      <c r="F208" s="180">
        <v>15</v>
      </c>
      <c r="G208" s="40">
        <f t="shared" si="34"/>
        <v>15</v>
      </c>
      <c r="H208" s="40">
        <f t="shared" si="34"/>
        <v>15</v>
      </c>
    </row>
    <row r="209" spans="1:8" ht="12" x14ac:dyDescent="0.2">
      <c r="A209" s="1" t="s">
        <v>243</v>
      </c>
      <c r="B209" s="33" t="s">
        <v>242</v>
      </c>
      <c r="C209" s="31">
        <v>2.2999999999999998</v>
      </c>
      <c r="D209" s="164">
        <v>2.6</v>
      </c>
      <c r="E209" s="93">
        <v>4</v>
      </c>
      <c r="F209" s="180">
        <v>4.7</v>
      </c>
      <c r="G209" s="40">
        <f t="shared" si="34"/>
        <v>4.7</v>
      </c>
      <c r="H209" s="40">
        <f t="shared" si="34"/>
        <v>4.7</v>
      </c>
    </row>
    <row r="210" spans="1:8" ht="12" x14ac:dyDescent="0.2">
      <c r="A210" s="1" t="s">
        <v>244</v>
      </c>
      <c r="B210" s="33" t="s">
        <v>242</v>
      </c>
      <c r="C210" s="31">
        <v>13.48</v>
      </c>
      <c r="D210" s="164">
        <v>20.12</v>
      </c>
      <c r="E210" s="88">
        <v>10</v>
      </c>
      <c r="F210" s="101">
        <v>12</v>
      </c>
      <c r="G210" s="40">
        <f t="shared" ref="G210:H225" si="35">SUM(F210)</f>
        <v>12</v>
      </c>
      <c r="H210" s="40">
        <f t="shared" si="35"/>
        <v>12</v>
      </c>
    </row>
    <row r="211" spans="1:8" ht="12" x14ac:dyDescent="0.2">
      <c r="A211" s="1" t="s">
        <v>431</v>
      </c>
      <c r="B211" s="33" t="s">
        <v>246</v>
      </c>
      <c r="C211" s="31">
        <v>11.4</v>
      </c>
      <c r="D211" s="164"/>
      <c r="E211" s="88">
        <v>12</v>
      </c>
      <c r="F211" s="101">
        <v>14</v>
      </c>
      <c r="G211" s="40">
        <f t="shared" si="35"/>
        <v>14</v>
      </c>
      <c r="H211" s="40">
        <f t="shared" si="35"/>
        <v>14</v>
      </c>
    </row>
    <row r="212" spans="1:8" ht="12" x14ac:dyDescent="0.2">
      <c r="A212" s="1" t="s">
        <v>491</v>
      </c>
      <c r="B212" s="33" t="s">
        <v>493</v>
      </c>
      <c r="C212" s="31"/>
      <c r="D212" s="164">
        <v>70.959999999999994</v>
      </c>
      <c r="E212" s="2"/>
      <c r="F212" s="15"/>
      <c r="G212" s="40">
        <f t="shared" si="35"/>
        <v>0</v>
      </c>
      <c r="H212" s="40">
        <f t="shared" si="35"/>
        <v>0</v>
      </c>
    </row>
    <row r="213" spans="1:8" ht="12" x14ac:dyDescent="0.2">
      <c r="A213" s="1" t="s">
        <v>492</v>
      </c>
      <c r="B213" s="33" t="s">
        <v>493</v>
      </c>
      <c r="C213" s="31"/>
      <c r="D213" s="164">
        <v>10.99</v>
      </c>
      <c r="E213" s="88"/>
      <c r="F213" s="101"/>
      <c r="G213" s="40">
        <f t="shared" si="35"/>
        <v>0</v>
      </c>
      <c r="H213" s="40">
        <f t="shared" si="35"/>
        <v>0</v>
      </c>
    </row>
    <row r="214" spans="1:8" ht="12" x14ac:dyDescent="0.2">
      <c r="A214" s="1" t="s">
        <v>245</v>
      </c>
      <c r="B214" s="33" t="s">
        <v>246</v>
      </c>
      <c r="C214" s="31">
        <v>48.45</v>
      </c>
      <c r="D214" s="164">
        <v>55.1</v>
      </c>
      <c r="E214" s="88">
        <v>49</v>
      </c>
      <c r="F214" s="101">
        <v>58</v>
      </c>
      <c r="G214" s="40">
        <f t="shared" si="35"/>
        <v>58</v>
      </c>
      <c r="H214" s="40">
        <f t="shared" si="35"/>
        <v>58</v>
      </c>
    </row>
    <row r="215" spans="1:8" ht="12" x14ac:dyDescent="0.2">
      <c r="A215" s="1" t="s">
        <v>247</v>
      </c>
      <c r="B215" s="33" t="s">
        <v>246</v>
      </c>
      <c r="C215" s="31">
        <v>8.5500000000000007</v>
      </c>
      <c r="D215" s="164">
        <v>9.6999999999999993</v>
      </c>
      <c r="E215" s="88">
        <v>9</v>
      </c>
      <c r="F215" s="101">
        <v>10.5</v>
      </c>
      <c r="G215" s="40">
        <f t="shared" si="35"/>
        <v>10.5</v>
      </c>
      <c r="H215" s="40">
        <f t="shared" si="35"/>
        <v>10.5</v>
      </c>
    </row>
    <row r="216" spans="1:8" ht="12" x14ac:dyDescent="0.2">
      <c r="A216" s="1" t="s">
        <v>248</v>
      </c>
      <c r="B216" s="33" t="s">
        <v>246</v>
      </c>
      <c r="C216" s="31">
        <v>19.38</v>
      </c>
      <c r="D216" s="164">
        <v>77.41</v>
      </c>
      <c r="E216" s="40">
        <v>16</v>
      </c>
      <c r="F216" s="101">
        <v>18.8</v>
      </c>
      <c r="G216" s="40">
        <f t="shared" si="35"/>
        <v>18.8</v>
      </c>
      <c r="H216" s="40">
        <f t="shared" si="35"/>
        <v>18.8</v>
      </c>
    </row>
    <row r="217" spans="1:8" ht="12" x14ac:dyDescent="0.2">
      <c r="A217" s="1" t="s">
        <v>183</v>
      </c>
      <c r="B217" s="33" t="s">
        <v>250</v>
      </c>
      <c r="C217" s="31">
        <v>3.8</v>
      </c>
      <c r="D217" s="164"/>
      <c r="E217" s="40">
        <v>4</v>
      </c>
      <c r="F217" s="101">
        <v>4.7</v>
      </c>
      <c r="G217" s="40">
        <f t="shared" si="35"/>
        <v>4.7</v>
      </c>
      <c r="H217" s="40">
        <f t="shared" si="35"/>
        <v>4.7</v>
      </c>
    </row>
    <row r="218" spans="1:8" ht="12" x14ac:dyDescent="0.2">
      <c r="A218" s="1" t="s">
        <v>491</v>
      </c>
      <c r="B218" s="33" t="s">
        <v>495</v>
      </c>
      <c r="C218" s="31"/>
      <c r="D218" s="164">
        <v>23.68</v>
      </c>
      <c r="E218" s="40"/>
      <c r="F218" s="101"/>
      <c r="G218" s="40">
        <f t="shared" si="35"/>
        <v>0</v>
      </c>
      <c r="H218" s="40">
        <f t="shared" si="35"/>
        <v>0</v>
      </c>
    </row>
    <row r="219" spans="1:8" ht="12" x14ac:dyDescent="0.2">
      <c r="A219" s="1" t="s">
        <v>494</v>
      </c>
      <c r="B219" s="33" t="s">
        <v>495</v>
      </c>
      <c r="C219" s="31"/>
      <c r="D219" s="164">
        <v>5.73</v>
      </c>
      <c r="E219" s="40"/>
      <c r="F219" s="101"/>
      <c r="G219" s="40">
        <f t="shared" si="35"/>
        <v>0</v>
      </c>
      <c r="H219" s="40">
        <f t="shared" si="35"/>
        <v>0</v>
      </c>
    </row>
    <row r="220" spans="1:8" ht="12" x14ac:dyDescent="0.2">
      <c r="A220" s="1" t="s">
        <v>249</v>
      </c>
      <c r="B220" s="33" t="s">
        <v>250</v>
      </c>
      <c r="C220" s="31">
        <v>16.149999999999999</v>
      </c>
      <c r="D220" s="164">
        <v>18.350000000000001</v>
      </c>
      <c r="E220" s="40">
        <v>17</v>
      </c>
      <c r="F220" s="101">
        <v>20</v>
      </c>
      <c r="G220" s="40">
        <f t="shared" si="35"/>
        <v>20</v>
      </c>
      <c r="H220" s="40">
        <f t="shared" si="35"/>
        <v>20</v>
      </c>
    </row>
    <row r="221" spans="1:8" ht="12" x14ac:dyDescent="0.2">
      <c r="A221" s="1" t="s">
        <v>251</v>
      </c>
      <c r="B221" s="33" t="s">
        <v>250</v>
      </c>
      <c r="C221" s="31">
        <v>2.85</v>
      </c>
      <c r="D221" s="164">
        <v>3.25</v>
      </c>
      <c r="E221" s="40">
        <v>3</v>
      </c>
      <c r="F221" s="101">
        <v>3.5</v>
      </c>
      <c r="G221" s="40">
        <f t="shared" si="35"/>
        <v>3.5</v>
      </c>
      <c r="H221" s="40">
        <f t="shared" si="35"/>
        <v>3.5</v>
      </c>
    </row>
    <row r="222" spans="1:8" ht="12" x14ac:dyDescent="0.2">
      <c r="A222" s="1" t="s">
        <v>252</v>
      </c>
      <c r="B222" s="33" t="s">
        <v>253</v>
      </c>
      <c r="C222" s="31">
        <v>1.86</v>
      </c>
      <c r="D222" s="164">
        <v>5.38</v>
      </c>
      <c r="E222" s="88">
        <v>2</v>
      </c>
      <c r="F222" s="101">
        <v>2.4</v>
      </c>
      <c r="G222" s="40">
        <f t="shared" si="35"/>
        <v>2.4</v>
      </c>
      <c r="H222" s="40">
        <f t="shared" si="35"/>
        <v>2.4</v>
      </c>
    </row>
    <row r="223" spans="1:8" ht="12" x14ac:dyDescent="0.2">
      <c r="A223" s="1" t="s">
        <v>432</v>
      </c>
      <c r="B223" s="33" t="s">
        <v>255</v>
      </c>
      <c r="C223" s="31">
        <v>18.05</v>
      </c>
      <c r="D223" s="164"/>
      <c r="E223" s="88">
        <v>19</v>
      </c>
      <c r="F223" s="101">
        <v>22</v>
      </c>
      <c r="G223" s="40">
        <f t="shared" si="35"/>
        <v>22</v>
      </c>
      <c r="H223" s="40">
        <f t="shared" si="35"/>
        <v>22</v>
      </c>
    </row>
    <row r="224" spans="1:8" ht="12" x14ac:dyDescent="0.2">
      <c r="A224" s="1" t="s">
        <v>497</v>
      </c>
      <c r="B224" s="33" t="s">
        <v>498</v>
      </c>
      <c r="C224" s="31"/>
      <c r="D224" s="164">
        <v>112.4</v>
      </c>
      <c r="E224" s="88"/>
      <c r="F224" s="101"/>
      <c r="G224" s="40">
        <f t="shared" si="35"/>
        <v>0</v>
      </c>
      <c r="H224" s="40">
        <f t="shared" si="35"/>
        <v>0</v>
      </c>
    </row>
    <row r="225" spans="1:8" ht="12" x14ac:dyDescent="0.2">
      <c r="A225" s="1" t="s">
        <v>496</v>
      </c>
      <c r="B225" s="33" t="s">
        <v>498</v>
      </c>
      <c r="C225" s="31"/>
      <c r="D225" s="164">
        <v>19.84</v>
      </c>
      <c r="E225" s="88"/>
      <c r="F225" s="101"/>
      <c r="G225" s="40">
        <f t="shared" si="35"/>
        <v>0</v>
      </c>
      <c r="H225" s="40">
        <f t="shared" si="35"/>
        <v>0</v>
      </c>
    </row>
    <row r="226" spans="1:8" ht="12" x14ac:dyDescent="0.2">
      <c r="A226" s="1" t="s">
        <v>254</v>
      </c>
      <c r="B226" s="14" t="s">
        <v>255</v>
      </c>
      <c r="C226" s="31">
        <v>76.7</v>
      </c>
      <c r="D226" s="164">
        <v>87.25</v>
      </c>
      <c r="E226" s="88">
        <v>77</v>
      </c>
      <c r="F226" s="101">
        <v>90</v>
      </c>
      <c r="G226" s="40">
        <f t="shared" ref="G226:H241" si="36">SUM(F226)</f>
        <v>90</v>
      </c>
      <c r="H226" s="40">
        <f t="shared" si="36"/>
        <v>90</v>
      </c>
    </row>
    <row r="227" spans="1:8" ht="12" x14ac:dyDescent="0.2">
      <c r="A227" s="1" t="s">
        <v>256</v>
      </c>
      <c r="B227" s="14" t="s">
        <v>255</v>
      </c>
      <c r="C227" s="31">
        <v>13.55</v>
      </c>
      <c r="D227" s="164">
        <v>15.35</v>
      </c>
      <c r="E227" s="88">
        <v>15</v>
      </c>
      <c r="F227" s="101">
        <v>17.600000000000001</v>
      </c>
      <c r="G227" s="40">
        <f t="shared" si="36"/>
        <v>17.600000000000001</v>
      </c>
      <c r="H227" s="40">
        <f t="shared" si="36"/>
        <v>17.600000000000001</v>
      </c>
    </row>
    <row r="228" spans="1:8" ht="12" x14ac:dyDescent="0.2">
      <c r="A228" s="1" t="s">
        <v>257</v>
      </c>
      <c r="B228" s="14" t="s">
        <v>255</v>
      </c>
      <c r="C228" s="31">
        <v>80.03</v>
      </c>
      <c r="D228" s="164">
        <v>37.28</v>
      </c>
      <c r="E228" s="40">
        <v>60</v>
      </c>
      <c r="F228" s="101">
        <v>70</v>
      </c>
      <c r="G228" s="40">
        <f t="shared" si="36"/>
        <v>70</v>
      </c>
      <c r="H228" s="40">
        <f t="shared" si="36"/>
        <v>70</v>
      </c>
    </row>
    <row r="229" spans="1:8" ht="12" x14ac:dyDescent="0.2">
      <c r="A229" s="1" t="s">
        <v>258</v>
      </c>
      <c r="B229" s="14" t="s">
        <v>113</v>
      </c>
      <c r="C229" s="31"/>
      <c r="D229" s="164"/>
      <c r="E229" s="40"/>
      <c r="F229" s="101"/>
      <c r="G229" s="40">
        <f t="shared" si="36"/>
        <v>0</v>
      </c>
      <c r="H229" s="40">
        <f t="shared" si="36"/>
        <v>0</v>
      </c>
    </row>
    <row r="230" spans="1:8" ht="12" x14ac:dyDescent="0.2">
      <c r="A230" s="1" t="s">
        <v>259</v>
      </c>
      <c r="B230" s="14" t="s">
        <v>113</v>
      </c>
      <c r="C230" s="31"/>
      <c r="D230" s="164"/>
      <c r="E230" s="40"/>
      <c r="F230" s="101"/>
      <c r="G230" s="40">
        <f t="shared" si="36"/>
        <v>0</v>
      </c>
      <c r="H230" s="40">
        <f t="shared" si="36"/>
        <v>0</v>
      </c>
    </row>
    <row r="231" spans="1:8" ht="12" x14ac:dyDescent="0.2">
      <c r="A231" s="1" t="s">
        <v>260</v>
      </c>
      <c r="B231" s="14" t="s">
        <v>113</v>
      </c>
      <c r="C231" s="31"/>
      <c r="D231" s="164"/>
      <c r="E231" s="40"/>
      <c r="F231" s="101"/>
      <c r="G231" s="40">
        <f t="shared" si="36"/>
        <v>0</v>
      </c>
      <c r="H231" s="40">
        <f t="shared" si="36"/>
        <v>0</v>
      </c>
    </row>
    <row r="232" spans="1:8" ht="12" x14ac:dyDescent="0.2">
      <c r="A232" s="1" t="s">
        <v>261</v>
      </c>
      <c r="B232" s="14" t="s">
        <v>113</v>
      </c>
      <c r="C232" s="31"/>
      <c r="D232" s="164"/>
      <c r="E232" s="88"/>
      <c r="F232" s="101"/>
      <c r="G232" s="40">
        <f t="shared" si="36"/>
        <v>0</v>
      </c>
      <c r="H232" s="40">
        <f t="shared" si="36"/>
        <v>0</v>
      </c>
    </row>
    <row r="233" spans="1:8" ht="12" x14ac:dyDescent="0.2">
      <c r="A233" s="1" t="s">
        <v>262</v>
      </c>
      <c r="B233" s="14" t="s">
        <v>115</v>
      </c>
      <c r="C233" s="31">
        <v>212.2</v>
      </c>
      <c r="D233" s="164"/>
      <c r="E233" s="88">
        <v>1000</v>
      </c>
      <c r="F233" s="101">
        <v>1175</v>
      </c>
      <c r="G233" s="40">
        <f t="shared" si="36"/>
        <v>1175</v>
      </c>
      <c r="H233" s="40">
        <f t="shared" si="36"/>
        <v>1175</v>
      </c>
    </row>
    <row r="234" spans="1:8" ht="12" x14ac:dyDescent="0.2">
      <c r="A234" s="1" t="s">
        <v>263</v>
      </c>
      <c r="B234" s="14" t="s">
        <v>264</v>
      </c>
      <c r="C234" s="31">
        <v>136.05000000000001</v>
      </c>
      <c r="D234" s="164">
        <v>411.4</v>
      </c>
      <c r="E234" s="88">
        <v>140</v>
      </c>
      <c r="F234" s="101">
        <v>165</v>
      </c>
      <c r="G234" s="40">
        <f t="shared" si="36"/>
        <v>165</v>
      </c>
      <c r="H234" s="40">
        <f t="shared" si="36"/>
        <v>165</v>
      </c>
    </row>
    <row r="235" spans="1:8" ht="12" x14ac:dyDescent="0.2">
      <c r="A235" s="1" t="s">
        <v>265</v>
      </c>
      <c r="B235" s="14" t="s">
        <v>266</v>
      </c>
      <c r="C235" s="31">
        <v>63.45</v>
      </c>
      <c r="D235" s="164"/>
      <c r="E235" s="88">
        <v>200</v>
      </c>
      <c r="F235" s="101">
        <v>235</v>
      </c>
      <c r="G235" s="40">
        <f t="shared" si="36"/>
        <v>235</v>
      </c>
      <c r="H235" s="40">
        <f t="shared" si="36"/>
        <v>235</v>
      </c>
    </row>
    <row r="236" spans="1:8" ht="12" x14ac:dyDescent="0.2">
      <c r="A236" s="1" t="s">
        <v>267</v>
      </c>
      <c r="B236" s="14" t="s">
        <v>268</v>
      </c>
      <c r="C236" s="31">
        <v>11.2</v>
      </c>
      <c r="D236" s="164"/>
      <c r="E236" s="88">
        <v>40</v>
      </c>
      <c r="F236" s="101">
        <v>47</v>
      </c>
      <c r="G236" s="40">
        <f t="shared" si="36"/>
        <v>47</v>
      </c>
      <c r="H236" s="40">
        <f t="shared" si="36"/>
        <v>47</v>
      </c>
    </row>
    <row r="237" spans="1:8" ht="12" x14ac:dyDescent="0.2">
      <c r="A237" s="1" t="s">
        <v>269</v>
      </c>
      <c r="B237" s="14" t="s">
        <v>270</v>
      </c>
      <c r="C237" s="31">
        <v>552.98</v>
      </c>
      <c r="D237" s="164">
        <v>126</v>
      </c>
      <c r="E237" s="88">
        <v>200</v>
      </c>
      <c r="F237" s="101">
        <v>235</v>
      </c>
      <c r="G237" s="40">
        <f t="shared" si="36"/>
        <v>235</v>
      </c>
      <c r="H237" s="40">
        <f t="shared" si="36"/>
        <v>235</v>
      </c>
    </row>
    <row r="238" spans="1:8" ht="12" x14ac:dyDescent="0.2">
      <c r="A238" s="1" t="s">
        <v>271</v>
      </c>
      <c r="B238" s="14" t="s">
        <v>272</v>
      </c>
      <c r="C238" s="31">
        <v>223.57</v>
      </c>
      <c r="D238" s="164">
        <v>249.21</v>
      </c>
      <c r="E238" s="40">
        <v>300</v>
      </c>
      <c r="F238" s="101">
        <v>350</v>
      </c>
      <c r="G238" s="40">
        <f t="shared" si="36"/>
        <v>350</v>
      </c>
      <c r="H238" s="40">
        <f t="shared" si="36"/>
        <v>350</v>
      </c>
    </row>
    <row r="239" spans="1:8" ht="12" x14ac:dyDescent="0.2">
      <c r="A239" s="1" t="s">
        <v>273</v>
      </c>
      <c r="B239" s="14" t="s">
        <v>274</v>
      </c>
      <c r="C239" s="31"/>
      <c r="D239" s="164"/>
      <c r="E239" s="40"/>
      <c r="F239" s="101"/>
      <c r="G239" s="40">
        <f t="shared" si="36"/>
        <v>0</v>
      </c>
      <c r="H239" s="40">
        <f t="shared" si="36"/>
        <v>0</v>
      </c>
    </row>
    <row r="240" spans="1:8" ht="12" x14ac:dyDescent="0.2">
      <c r="A240" s="1" t="s">
        <v>275</v>
      </c>
      <c r="B240" s="14" t="s">
        <v>276</v>
      </c>
      <c r="C240" s="31">
        <v>11.4</v>
      </c>
      <c r="D240" s="164"/>
      <c r="E240" s="40">
        <v>300</v>
      </c>
      <c r="F240" s="101">
        <v>350</v>
      </c>
      <c r="G240" s="40">
        <f t="shared" si="36"/>
        <v>350</v>
      </c>
      <c r="H240" s="40">
        <f t="shared" si="36"/>
        <v>350</v>
      </c>
    </row>
    <row r="241" spans="1:8" ht="12" x14ac:dyDescent="0.2">
      <c r="A241" s="1" t="s">
        <v>277</v>
      </c>
      <c r="B241" s="14" t="s">
        <v>142</v>
      </c>
      <c r="C241" s="31"/>
      <c r="D241" s="164"/>
      <c r="E241" s="88"/>
      <c r="F241" s="101"/>
      <c r="G241" s="40">
        <f t="shared" si="36"/>
        <v>0</v>
      </c>
      <c r="H241" s="40">
        <f t="shared" si="36"/>
        <v>0</v>
      </c>
    </row>
    <row r="242" spans="1:8" ht="12" x14ac:dyDescent="0.2">
      <c r="A242" s="1" t="s">
        <v>214</v>
      </c>
      <c r="B242" s="14" t="s">
        <v>278</v>
      </c>
      <c r="C242" s="31"/>
      <c r="D242" s="164"/>
      <c r="E242" s="88"/>
      <c r="F242" s="101"/>
      <c r="G242" s="40">
        <f t="shared" ref="G242:H249" si="37">SUM(F242)</f>
        <v>0</v>
      </c>
      <c r="H242" s="40">
        <f t="shared" si="37"/>
        <v>0</v>
      </c>
    </row>
    <row r="243" spans="1:8" ht="12" x14ac:dyDescent="0.2">
      <c r="A243" s="1" t="s">
        <v>279</v>
      </c>
      <c r="B243" s="14" t="s">
        <v>148</v>
      </c>
      <c r="C243" s="31"/>
      <c r="D243" s="164"/>
      <c r="E243" s="88"/>
      <c r="F243" s="101"/>
      <c r="G243" s="40">
        <f t="shared" si="37"/>
        <v>0</v>
      </c>
      <c r="H243" s="40">
        <f t="shared" si="37"/>
        <v>0</v>
      </c>
    </row>
    <row r="244" spans="1:8" ht="12" x14ac:dyDescent="0.2">
      <c r="A244" s="1" t="s">
        <v>280</v>
      </c>
      <c r="B244" s="14" t="s">
        <v>150</v>
      </c>
      <c r="C244" s="31">
        <v>100.1</v>
      </c>
      <c r="D244" s="164">
        <v>148.19999999999999</v>
      </c>
      <c r="E244" s="88">
        <v>200</v>
      </c>
      <c r="F244" s="101">
        <v>235</v>
      </c>
      <c r="G244" s="40">
        <f t="shared" si="37"/>
        <v>235</v>
      </c>
      <c r="H244" s="40">
        <f t="shared" si="37"/>
        <v>235</v>
      </c>
    </row>
    <row r="245" spans="1:8" ht="12" x14ac:dyDescent="0.2">
      <c r="A245" s="1" t="s">
        <v>281</v>
      </c>
      <c r="B245" s="14" t="s">
        <v>282</v>
      </c>
      <c r="C245" s="31">
        <v>5.64</v>
      </c>
      <c r="D245" s="164"/>
      <c r="E245" s="88">
        <v>6</v>
      </c>
      <c r="F245" s="101">
        <v>7</v>
      </c>
      <c r="G245" s="40">
        <f t="shared" si="37"/>
        <v>7</v>
      </c>
      <c r="H245" s="40">
        <f t="shared" si="37"/>
        <v>7</v>
      </c>
    </row>
    <row r="246" spans="1:8" ht="12" x14ac:dyDescent="0.2">
      <c r="A246" s="1" t="s">
        <v>283</v>
      </c>
      <c r="B246" s="14" t="s">
        <v>284</v>
      </c>
      <c r="C246" s="31">
        <v>1</v>
      </c>
      <c r="D246" s="164"/>
      <c r="E246" s="88">
        <v>1</v>
      </c>
      <c r="F246" s="101">
        <v>5.0999999999999996</v>
      </c>
      <c r="G246" s="40">
        <f t="shared" si="37"/>
        <v>5.0999999999999996</v>
      </c>
      <c r="H246" s="40">
        <f t="shared" si="37"/>
        <v>5.0999999999999996</v>
      </c>
    </row>
    <row r="247" spans="1:8" ht="12" x14ac:dyDescent="0.2">
      <c r="A247" s="1" t="s">
        <v>285</v>
      </c>
      <c r="B247" s="14" t="s">
        <v>286</v>
      </c>
      <c r="C247" s="31"/>
      <c r="D247" s="164">
        <v>8</v>
      </c>
      <c r="E247" s="88"/>
      <c r="F247" s="101"/>
      <c r="G247" s="40">
        <f t="shared" si="37"/>
        <v>0</v>
      </c>
      <c r="H247" s="40">
        <f t="shared" si="37"/>
        <v>0</v>
      </c>
    </row>
    <row r="248" spans="1:8" ht="12" x14ac:dyDescent="0.2">
      <c r="A248" s="1" t="s">
        <v>287</v>
      </c>
      <c r="B248" s="14" t="s">
        <v>154</v>
      </c>
      <c r="C248" s="31">
        <v>19.309999999999999</v>
      </c>
      <c r="D248" s="164"/>
      <c r="E248" s="88">
        <v>20</v>
      </c>
      <c r="F248" s="101">
        <v>24</v>
      </c>
      <c r="G248" s="40">
        <f t="shared" si="37"/>
        <v>24</v>
      </c>
      <c r="H248" s="40">
        <f t="shared" si="37"/>
        <v>24</v>
      </c>
    </row>
    <row r="249" spans="1:8" ht="12" x14ac:dyDescent="0.2">
      <c r="A249" s="1" t="s">
        <v>288</v>
      </c>
      <c r="B249" s="27" t="s">
        <v>289</v>
      </c>
      <c r="C249" s="32">
        <v>1511.41</v>
      </c>
      <c r="D249" s="168">
        <v>1990.16</v>
      </c>
      <c r="E249" s="91">
        <v>2000</v>
      </c>
      <c r="F249" s="99">
        <v>2350</v>
      </c>
      <c r="G249" s="40">
        <f t="shared" si="37"/>
        <v>2350</v>
      </c>
      <c r="H249" s="40">
        <f t="shared" si="37"/>
        <v>2350</v>
      </c>
    </row>
    <row r="250" spans="1:8" ht="12" x14ac:dyDescent="0.2">
      <c r="A250" s="10"/>
      <c r="B250" s="42" t="s">
        <v>290</v>
      </c>
      <c r="C250" s="31">
        <f t="shared" ref="C250:D250" si="38">SUM(C178:C249)</f>
        <v>6289.1600000000008</v>
      </c>
      <c r="D250" s="80">
        <f t="shared" si="38"/>
        <v>12003.98</v>
      </c>
      <c r="E250" s="40">
        <v>6806</v>
      </c>
      <c r="F250" s="101">
        <f>SUM(F178:F249)</f>
        <v>9300</v>
      </c>
      <c r="G250" s="86">
        <f t="shared" ref="G250:H250" si="39">SUM(F250)</f>
        <v>9300</v>
      </c>
      <c r="H250" s="86">
        <f t="shared" si="39"/>
        <v>9300</v>
      </c>
    </row>
    <row r="251" spans="1:8" ht="12" x14ac:dyDescent="0.2">
      <c r="A251" s="3"/>
      <c r="B251" s="28"/>
      <c r="C251" s="32"/>
      <c r="D251" s="82"/>
      <c r="E251" s="91"/>
      <c r="F251" s="99"/>
      <c r="G251" s="91"/>
      <c r="H251" s="91"/>
    </row>
    <row r="252" spans="1:8" ht="12" x14ac:dyDescent="0.2">
      <c r="A252" s="11" t="s">
        <v>291</v>
      </c>
      <c r="B252" s="30" t="s">
        <v>292</v>
      </c>
      <c r="C252" s="71">
        <v>19.5</v>
      </c>
      <c r="D252" s="163">
        <v>0</v>
      </c>
      <c r="E252" s="51"/>
      <c r="F252" s="12"/>
      <c r="G252" s="51"/>
      <c r="H252" s="51"/>
    </row>
    <row r="253" spans="1:8" ht="12" x14ac:dyDescent="0.2">
      <c r="A253" s="14" t="s">
        <v>277</v>
      </c>
      <c r="B253" s="14" t="s">
        <v>142</v>
      </c>
      <c r="C253" s="31"/>
      <c r="D253" s="164"/>
      <c r="E253" s="2"/>
      <c r="F253" s="15"/>
      <c r="G253" s="2"/>
      <c r="H253" s="2"/>
    </row>
    <row r="254" spans="1:8" ht="12" x14ac:dyDescent="0.2">
      <c r="A254" s="27" t="s">
        <v>293</v>
      </c>
      <c r="B254" s="27" t="s">
        <v>210</v>
      </c>
      <c r="C254" s="32"/>
      <c r="D254" s="168"/>
      <c r="E254" s="4"/>
      <c r="F254" s="29"/>
      <c r="G254" s="4"/>
      <c r="H254" s="4"/>
    </row>
    <row r="255" spans="1:8" ht="12" x14ac:dyDescent="0.2">
      <c r="A255" s="1"/>
      <c r="B255" s="58" t="s">
        <v>294</v>
      </c>
      <c r="C255" s="31">
        <f t="shared" ref="C255:F255" si="40">SUM(C252:C254)</f>
        <v>19.5</v>
      </c>
      <c r="D255" s="80">
        <f t="shared" si="40"/>
        <v>0</v>
      </c>
      <c r="E255" s="88">
        <f t="shared" si="40"/>
        <v>0</v>
      </c>
      <c r="F255" s="101">
        <f t="shared" si="40"/>
        <v>0</v>
      </c>
      <c r="G255" s="40">
        <f t="shared" ref="G255:H255" si="41">SUM(F255)</f>
        <v>0</v>
      </c>
      <c r="H255" s="40">
        <f t="shared" si="41"/>
        <v>0</v>
      </c>
    </row>
    <row r="256" spans="1:8" ht="12" x14ac:dyDescent="0.2">
      <c r="A256" s="3"/>
      <c r="B256" s="3"/>
      <c r="C256" s="32"/>
      <c r="D256" s="82"/>
      <c r="E256" s="4"/>
      <c r="F256" s="29"/>
      <c r="G256" s="4"/>
      <c r="H256" s="4"/>
    </row>
    <row r="257" spans="1:8" ht="12" x14ac:dyDescent="0.2">
      <c r="A257" s="10" t="s">
        <v>295</v>
      </c>
      <c r="B257" s="10" t="s">
        <v>296</v>
      </c>
      <c r="C257" s="31">
        <v>2.4</v>
      </c>
      <c r="D257" s="83"/>
      <c r="E257" s="92">
        <v>3</v>
      </c>
      <c r="F257" s="100">
        <v>3</v>
      </c>
      <c r="G257" s="40">
        <f t="shared" ref="G257:H269" si="42">SUM(F257)</f>
        <v>3</v>
      </c>
      <c r="H257" s="40">
        <f t="shared" si="42"/>
        <v>3</v>
      </c>
    </row>
    <row r="258" spans="1:8" ht="12" x14ac:dyDescent="0.2">
      <c r="A258" s="1" t="s">
        <v>297</v>
      </c>
      <c r="B258" s="1" t="s">
        <v>176</v>
      </c>
      <c r="C258" s="31">
        <v>0.33</v>
      </c>
      <c r="D258" s="80"/>
      <c r="E258" s="88">
        <v>1</v>
      </c>
      <c r="F258" s="101">
        <v>1</v>
      </c>
      <c r="G258" s="40">
        <f t="shared" si="42"/>
        <v>1</v>
      </c>
      <c r="H258" s="40">
        <f t="shared" si="42"/>
        <v>1</v>
      </c>
    </row>
    <row r="259" spans="1:8" ht="12" x14ac:dyDescent="0.2">
      <c r="A259" s="1" t="s">
        <v>298</v>
      </c>
      <c r="B259" s="1" t="s">
        <v>299</v>
      </c>
      <c r="C259" s="31">
        <v>3.36</v>
      </c>
      <c r="D259" s="80"/>
      <c r="E259" s="88">
        <v>4</v>
      </c>
      <c r="F259" s="101">
        <v>4</v>
      </c>
      <c r="G259" s="40">
        <f t="shared" si="42"/>
        <v>4</v>
      </c>
      <c r="H259" s="40">
        <f t="shared" si="42"/>
        <v>4</v>
      </c>
    </row>
    <row r="260" spans="1:8" ht="12" x14ac:dyDescent="0.2">
      <c r="A260" s="1" t="s">
        <v>300</v>
      </c>
      <c r="B260" s="1" t="s">
        <v>180</v>
      </c>
      <c r="C260" s="31">
        <v>0.19</v>
      </c>
      <c r="D260" s="80"/>
      <c r="E260" s="88">
        <v>1</v>
      </c>
      <c r="F260" s="101">
        <v>1</v>
      </c>
      <c r="G260" s="40">
        <f t="shared" si="42"/>
        <v>1</v>
      </c>
      <c r="H260" s="40">
        <f t="shared" si="42"/>
        <v>1</v>
      </c>
    </row>
    <row r="261" spans="1:8" ht="12" x14ac:dyDescent="0.2">
      <c r="A261" s="1" t="s">
        <v>248</v>
      </c>
      <c r="B261" s="1" t="s">
        <v>301</v>
      </c>
      <c r="C261" s="31">
        <v>0.72</v>
      </c>
      <c r="D261" s="80"/>
      <c r="E261" s="88">
        <v>1</v>
      </c>
      <c r="F261" s="101">
        <v>1</v>
      </c>
      <c r="G261" s="40">
        <f t="shared" si="42"/>
        <v>1</v>
      </c>
      <c r="H261" s="40">
        <f t="shared" si="42"/>
        <v>1</v>
      </c>
    </row>
    <row r="262" spans="1:8" ht="12" x14ac:dyDescent="0.2">
      <c r="A262" s="1" t="s">
        <v>302</v>
      </c>
      <c r="B262" s="1" t="s">
        <v>184</v>
      </c>
      <c r="C262" s="31">
        <v>0.24</v>
      </c>
      <c r="D262" s="80"/>
      <c r="E262" s="88">
        <v>1</v>
      </c>
      <c r="F262" s="101">
        <v>1</v>
      </c>
      <c r="G262" s="40">
        <f t="shared" si="42"/>
        <v>1</v>
      </c>
      <c r="H262" s="40">
        <f t="shared" si="42"/>
        <v>1</v>
      </c>
    </row>
    <row r="263" spans="1:8" ht="12" x14ac:dyDescent="0.2">
      <c r="A263" s="1" t="s">
        <v>257</v>
      </c>
      <c r="B263" s="1" t="s">
        <v>186</v>
      </c>
      <c r="C263" s="31">
        <v>1.1399999999999999</v>
      </c>
      <c r="D263" s="80"/>
      <c r="E263" s="88">
        <v>2</v>
      </c>
      <c r="F263" s="101">
        <v>2</v>
      </c>
      <c r="G263" s="40">
        <f t="shared" si="42"/>
        <v>2</v>
      </c>
      <c r="H263" s="40">
        <f t="shared" si="42"/>
        <v>2</v>
      </c>
    </row>
    <row r="264" spans="1:8" ht="12" x14ac:dyDescent="0.2">
      <c r="A264" s="1" t="s">
        <v>303</v>
      </c>
      <c r="B264" s="1" t="s">
        <v>304</v>
      </c>
      <c r="C264" s="31">
        <v>2508.67</v>
      </c>
      <c r="D264" s="80">
        <v>1866.29</v>
      </c>
      <c r="E264" s="40">
        <v>2000</v>
      </c>
      <c r="F264" s="101">
        <v>2000</v>
      </c>
      <c r="G264" s="40">
        <f t="shared" si="42"/>
        <v>2000</v>
      </c>
      <c r="H264" s="40">
        <f t="shared" si="42"/>
        <v>2000</v>
      </c>
    </row>
    <row r="265" spans="1:8" ht="12" x14ac:dyDescent="0.2">
      <c r="A265" s="1" t="s">
        <v>305</v>
      </c>
      <c r="B265" s="1" t="s">
        <v>115</v>
      </c>
      <c r="C265" s="31">
        <v>72</v>
      </c>
      <c r="D265" s="80"/>
      <c r="E265" s="88">
        <v>100</v>
      </c>
      <c r="F265" s="101">
        <v>100</v>
      </c>
      <c r="G265" s="40">
        <f t="shared" si="42"/>
        <v>100</v>
      </c>
      <c r="H265" s="40">
        <f t="shared" si="42"/>
        <v>100</v>
      </c>
    </row>
    <row r="266" spans="1:8" ht="12" x14ac:dyDescent="0.2">
      <c r="A266" s="1" t="s">
        <v>306</v>
      </c>
      <c r="B266" s="1" t="s">
        <v>307</v>
      </c>
      <c r="C266" s="31"/>
      <c r="D266" s="80"/>
      <c r="E266" s="88"/>
      <c r="F266" s="101"/>
      <c r="G266" s="40">
        <f t="shared" si="42"/>
        <v>0</v>
      </c>
      <c r="H266" s="40">
        <f t="shared" si="42"/>
        <v>0</v>
      </c>
    </row>
    <row r="267" spans="1:8" ht="12" x14ac:dyDescent="0.2">
      <c r="A267" s="1" t="s">
        <v>209</v>
      </c>
      <c r="B267" s="1" t="s">
        <v>142</v>
      </c>
      <c r="C267" s="31">
        <v>400.9</v>
      </c>
      <c r="D267" s="80">
        <v>480.29</v>
      </c>
      <c r="E267" s="88">
        <v>500</v>
      </c>
      <c r="F267" s="101">
        <v>500</v>
      </c>
      <c r="G267" s="40">
        <f t="shared" si="42"/>
        <v>500</v>
      </c>
      <c r="H267" s="40">
        <f t="shared" si="42"/>
        <v>500</v>
      </c>
    </row>
    <row r="268" spans="1:8" ht="12" x14ac:dyDescent="0.2">
      <c r="A268" s="1" t="s">
        <v>219</v>
      </c>
      <c r="B268" s="1" t="s">
        <v>210</v>
      </c>
      <c r="C268" s="31"/>
      <c r="D268" s="80"/>
      <c r="E268" s="88"/>
      <c r="F268" s="101"/>
      <c r="G268" s="40">
        <f t="shared" si="42"/>
        <v>0</v>
      </c>
      <c r="H268" s="40">
        <f t="shared" si="42"/>
        <v>0</v>
      </c>
    </row>
    <row r="269" spans="1:8" ht="12" x14ac:dyDescent="0.2">
      <c r="A269" s="1" t="s">
        <v>308</v>
      </c>
      <c r="B269" s="1" t="s">
        <v>309</v>
      </c>
      <c r="C269" s="31">
        <v>24.78</v>
      </c>
      <c r="D269" s="80"/>
      <c r="E269" s="88"/>
      <c r="F269" s="101"/>
      <c r="G269" s="40">
        <f t="shared" si="42"/>
        <v>0</v>
      </c>
      <c r="H269" s="40">
        <f t="shared" si="42"/>
        <v>0</v>
      </c>
    </row>
    <row r="270" spans="1:8" ht="12" x14ac:dyDescent="0.2">
      <c r="A270" s="10"/>
      <c r="B270" s="45" t="s">
        <v>310</v>
      </c>
      <c r="C270" s="71">
        <f t="shared" ref="C270:F270" si="43">SUM(C257:C269)</f>
        <v>3014.7300000000005</v>
      </c>
      <c r="D270" s="83">
        <f t="shared" si="43"/>
        <v>2346.58</v>
      </c>
      <c r="E270" s="86">
        <f t="shared" si="43"/>
        <v>2613</v>
      </c>
      <c r="F270" s="100">
        <f t="shared" si="43"/>
        <v>2613</v>
      </c>
      <c r="G270" s="86">
        <f t="shared" ref="G270:H270" si="44">SUM(F270)</f>
        <v>2613</v>
      </c>
      <c r="H270" s="86">
        <f t="shared" si="44"/>
        <v>2613</v>
      </c>
    </row>
    <row r="271" spans="1:8" ht="12" x14ac:dyDescent="0.2">
      <c r="A271" s="3"/>
      <c r="B271" s="3"/>
      <c r="C271" s="31"/>
      <c r="D271" s="82"/>
      <c r="E271" s="88"/>
      <c r="F271" s="101"/>
      <c r="G271" s="91"/>
      <c r="H271" s="91"/>
    </row>
    <row r="272" spans="1:8" ht="12" x14ac:dyDescent="0.2">
      <c r="A272" s="10" t="s">
        <v>305</v>
      </c>
      <c r="B272" s="10" t="s">
        <v>115</v>
      </c>
      <c r="C272" s="71"/>
      <c r="D272" s="83"/>
      <c r="E272" s="92">
        <v>500</v>
      </c>
      <c r="F272" s="100">
        <v>500</v>
      </c>
      <c r="G272" s="40">
        <f t="shared" ref="G272:H274" si="45">SUM(F272)</f>
        <v>500</v>
      </c>
      <c r="H272" s="40">
        <f t="shared" si="45"/>
        <v>500</v>
      </c>
    </row>
    <row r="273" spans="1:8" ht="12" x14ac:dyDescent="0.2">
      <c r="A273" s="1" t="s">
        <v>311</v>
      </c>
      <c r="B273" s="1" t="s">
        <v>312</v>
      </c>
      <c r="C273" s="31"/>
      <c r="D273" s="80"/>
      <c r="E273" s="88">
        <v>500</v>
      </c>
      <c r="F273" s="101">
        <v>500</v>
      </c>
      <c r="G273" s="40">
        <f t="shared" si="45"/>
        <v>500</v>
      </c>
      <c r="H273" s="40">
        <f t="shared" si="45"/>
        <v>500</v>
      </c>
    </row>
    <row r="274" spans="1:8" ht="12" x14ac:dyDescent="0.2">
      <c r="A274" s="1" t="s">
        <v>306</v>
      </c>
      <c r="B274" s="1" t="s">
        <v>307</v>
      </c>
      <c r="C274" s="31"/>
      <c r="D274" s="80"/>
      <c r="E274" s="88">
        <v>500</v>
      </c>
      <c r="F274" s="101">
        <v>500</v>
      </c>
      <c r="G274" s="40">
        <f t="shared" si="45"/>
        <v>500</v>
      </c>
      <c r="H274" s="40">
        <f t="shared" si="45"/>
        <v>500</v>
      </c>
    </row>
    <row r="275" spans="1:8" ht="12" x14ac:dyDescent="0.2">
      <c r="A275" s="1" t="s">
        <v>447</v>
      </c>
      <c r="B275" s="1" t="s">
        <v>448</v>
      </c>
      <c r="C275" s="31">
        <v>247</v>
      </c>
      <c r="D275" s="80"/>
      <c r="E275" s="88"/>
      <c r="F275" s="101"/>
      <c r="G275" s="88"/>
      <c r="H275" s="88"/>
    </row>
    <row r="276" spans="1:8" ht="12" x14ac:dyDescent="0.2">
      <c r="A276" s="10"/>
      <c r="B276" s="45" t="s">
        <v>313</v>
      </c>
      <c r="C276" s="71">
        <f>SUM(C272:C275)</f>
        <v>247</v>
      </c>
      <c r="D276" s="83">
        <f t="shared" ref="D276:H276" si="46">SUM(D272:D274)</f>
        <v>0</v>
      </c>
      <c r="E276" s="92">
        <f t="shared" si="46"/>
        <v>1500</v>
      </c>
      <c r="F276" s="100">
        <f t="shared" si="46"/>
        <v>1500</v>
      </c>
      <c r="G276" s="92">
        <f t="shared" si="46"/>
        <v>1500</v>
      </c>
      <c r="H276" s="92">
        <f t="shared" si="46"/>
        <v>1500</v>
      </c>
    </row>
    <row r="277" spans="1:8" ht="12" x14ac:dyDescent="0.2">
      <c r="A277" s="1"/>
      <c r="B277" s="1"/>
      <c r="C277" s="32"/>
      <c r="D277" s="82"/>
      <c r="E277" s="91"/>
      <c r="F277" s="99"/>
      <c r="G277" s="91"/>
      <c r="H277" s="91"/>
    </row>
    <row r="278" spans="1:8" ht="12" x14ac:dyDescent="0.2">
      <c r="A278" s="10" t="s">
        <v>295</v>
      </c>
      <c r="B278" s="25" t="s">
        <v>314</v>
      </c>
      <c r="C278" s="71"/>
      <c r="D278" s="83"/>
      <c r="E278" s="51"/>
      <c r="F278" s="12"/>
      <c r="G278" s="51"/>
      <c r="H278" s="51"/>
    </row>
    <row r="279" spans="1:8" ht="12" x14ac:dyDescent="0.2">
      <c r="A279" s="1" t="s">
        <v>297</v>
      </c>
      <c r="B279" s="61" t="s">
        <v>176</v>
      </c>
      <c r="C279" s="31"/>
      <c r="D279" s="80"/>
      <c r="E279" s="107"/>
      <c r="F279" s="182"/>
      <c r="G279" s="107"/>
      <c r="H279" s="107"/>
    </row>
    <row r="280" spans="1:8" ht="12" x14ac:dyDescent="0.2">
      <c r="A280" s="1" t="s">
        <v>298</v>
      </c>
      <c r="B280" s="61" t="s">
        <v>299</v>
      </c>
      <c r="C280" s="31"/>
      <c r="D280" s="80"/>
      <c r="E280" s="107"/>
      <c r="F280" s="182"/>
      <c r="G280" s="107"/>
      <c r="H280" s="107"/>
    </row>
    <row r="281" spans="1:8" ht="12" x14ac:dyDescent="0.2">
      <c r="A281" s="1" t="s">
        <v>300</v>
      </c>
      <c r="B281" s="61" t="s">
        <v>180</v>
      </c>
      <c r="C281" s="31"/>
      <c r="D281" s="80"/>
      <c r="E281" s="107"/>
      <c r="F281" s="182"/>
      <c r="G281" s="107"/>
      <c r="H281" s="107"/>
    </row>
    <row r="282" spans="1:8" ht="12" x14ac:dyDescent="0.2">
      <c r="A282" s="1" t="s">
        <v>315</v>
      </c>
      <c r="B282" s="61" t="s">
        <v>301</v>
      </c>
      <c r="C282" s="31"/>
      <c r="D282" s="80"/>
      <c r="E282" s="108"/>
      <c r="F282" s="183"/>
      <c r="G282" s="108"/>
      <c r="H282" s="108"/>
    </row>
    <row r="283" spans="1:8" ht="12" x14ac:dyDescent="0.2">
      <c r="A283" s="1" t="s">
        <v>257</v>
      </c>
      <c r="B283" s="61" t="s">
        <v>186</v>
      </c>
      <c r="C283" s="31"/>
      <c r="D283" s="80"/>
      <c r="E283" s="108"/>
      <c r="F283" s="183"/>
      <c r="G283" s="108"/>
      <c r="H283" s="108"/>
    </row>
    <row r="284" spans="1:8" ht="12" x14ac:dyDescent="0.2">
      <c r="A284" s="1" t="s">
        <v>262</v>
      </c>
      <c r="B284" s="61" t="s">
        <v>115</v>
      </c>
      <c r="C284" s="106">
        <v>684.6</v>
      </c>
      <c r="D284" s="80">
        <v>163.19999999999999</v>
      </c>
      <c r="E284" s="108">
        <v>1000</v>
      </c>
      <c r="F284" s="183">
        <v>500</v>
      </c>
      <c r="G284" s="40">
        <f t="shared" ref="G284:H284" si="47">SUM(F284)</f>
        <v>500</v>
      </c>
      <c r="H284" s="40">
        <f t="shared" si="47"/>
        <v>500</v>
      </c>
    </row>
    <row r="285" spans="1:8" ht="12" x14ac:dyDescent="0.2">
      <c r="A285" s="1" t="s">
        <v>316</v>
      </c>
      <c r="B285" s="61" t="s">
        <v>312</v>
      </c>
      <c r="C285" s="106">
        <v>205.44</v>
      </c>
      <c r="D285" s="80">
        <v>124.62</v>
      </c>
      <c r="E285" s="108">
        <v>1000</v>
      </c>
      <c r="F285" s="183">
        <v>500</v>
      </c>
      <c r="G285" s="40">
        <f t="shared" ref="G285:H285" si="48">SUM(F285)</f>
        <v>500</v>
      </c>
      <c r="H285" s="40">
        <f t="shared" si="48"/>
        <v>500</v>
      </c>
    </row>
    <row r="286" spans="1:8" ht="12" x14ac:dyDescent="0.2">
      <c r="A286" s="1" t="s">
        <v>317</v>
      </c>
      <c r="B286" s="61" t="s">
        <v>318</v>
      </c>
      <c r="C286" s="106"/>
      <c r="D286" s="80"/>
      <c r="E286" s="108"/>
      <c r="F286" s="183"/>
      <c r="G286" s="108"/>
      <c r="H286" s="108"/>
    </row>
    <row r="287" spans="1:8" ht="12" x14ac:dyDescent="0.2">
      <c r="A287" s="1" t="s">
        <v>319</v>
      </c>
      <c r="B287" s="61" t="s">
        <v>320</v>
      </c>
      <c r="C287" s="106"/>
      <c r="D287" s="80"/>
      <c r="E287" s="108"/>
      <c r="F287" s="183"/>
      <c r="G287" s="108"/>
      <c r="H287" s="108"/>
    </row>
    <row r="288" spans="1:8" ht="12" x14ac:dyDescent="0.2">
      <c r="A288" s="1" t="s">
        <v>321</v>
      </c>
      <c r="B288" s="33" t="s">
        <v>322</v>
      </c>
      <c r="C288" s="31">
        <v>769.85</v>
      </c>
      <c r="D288" s="80">
        <v>596.64</v>
      </c>
      <c r="E288" s="40">
        <v>1000</v>
      </c>
      <c r="F288" s="101">
        <v>1000</v>
      </c>
      <c r="G288" s="40">
        <f t="shared" ref="G288:H288" si="49">SUM(F288)</f>
        <v>1000</v>
      </c>
      <c r="H288" s="40">
        <f t="shared" si="49"/>
        <v>1000</v>
      </c>
    </row>
    <row r="289" spans="1:8" ht="12" x14ac:dyDescent="0.2">
      <c r="A289" s="3" t="s">
        <v>288</v>
      </c>
      <c r="B289" s="28" t="s">
        <v>323</v>
      </c>
      <c r="C289" s="32"/>
      <c r="D289" s="82"/>
      <c r="E289" s="91"/>
      <c r="F289" s="99"/>
      <c r="G289" s="91"/>
      <c r="H289" s="91"/>
    </row>
    <row r="290" spans="1:8" ht="12" x14ac:dyDescent="0.2">
      <c r="A290" s="1"/>
      <c r="B290" s="58" t="s">
        <v>324</v>
      </c>
      <c r="C290" s="71">
        <f t="shared" ref="C290:F290" si="50">SUM(C278:C289)</f>
        <v>1659.8899999999999</v>
      </c>
      <c r="D290" s="83">
        <f t="shared" si="50"/>
        <v>884.46</v>
      </c>
      <c r="E290" s="86">
        <f t="shared" si="50"/>
        <v>3000</v>
      </c>
      <c r="F290" s="100">
        <f t="shared" si="50"/>
        <v>2000</v>
      </c>
      <c r="G290" s="40">
        <f t="shared" ref="G290:H290" si="51">SUM(F290)</f>
        <v>2000</v>
      </c>
      <c r="H290" s="40">
        <f t="shared" si="51"/>
        <v>2000</v>
      </c>
    </row>
    <row r="291" spans="1:8" ht="12" x14ac:dyDescent="0.2">
      <c r="A291" s="3"/>
      <c r="B291" s="3"/>
      <c r="C291" s="32"/>
      <c r="D291" s="82"/>
      <c r="E291" s="91"/>
      <c r="F291" s="99"/>
      <c r="G291" s="91"/>
      <c r="H291" s="91"/>
    </row>
    <row r="292" spans="1:8" ht="12" x14ac:dyDescent="0.2">
      <c r="A292" s="1" t="s">
        <v>325</v>
      </c>
      <c r="B292" s="1" t="s">
        <v>326</v>
      </c>
      <c r="C292" s="31"/>
      <c r="D292" s="80"/>
      <c r="E292" s="88"/>
      <c r="F292" s="101"/>
      <c r="G292" s="92"/>
      <c r="H292" s="92"/>
    </row>
    <row r="293" spans="1:8" ht="12" x14ac:dyDescent="0.2">
      <c r="A293" s="1" t="s">
        <v>279</v>
      </c>
      <c r="B293" s="1" t="s">
        <v>327</v>
      </c>
      <c r="C293" s="31">
        <v>108.46</v>
      </c>
      <c r="D293" s="80">
        <v>109.66</v>
      </c>
      <c r="E293" s="88">
        <v>110</v>
      </c>
      <c r="F293" s="101">
        <v>110</v>
      </c>
      <c r="G293" s="95">
        <f t="shared" ref="G293:H293" si="52">SUM(F293)</f>
        <v>110</v>
      </c>
      <c r="H293" s="95">
        <f t="shared" si="52"/>
        <v>110</v>
      </c>
    </row>
    <row r="294" spans="1:8" ht="12" x14ac:dyDescent="0.2">
      <c r="A294" s="10"/>
      <c r="B294" s="45" t="s">
        <v>328</v>
      </c>
      <c r="C294" s="71">
        <f t="shared" ref="C294:F294" si="53">SUM(C292:C293)</f>
        <v>108.46</v>
      </c>
      <c r="D294" s="83">
        <f t="shared" si="53"/>
        <v>109.66</v>
      </c>
      <c r="E294" s="92">
        <f t="shared" si="53"/>
        <v>110</v>
      </c>
      <c r="F294" s="100">
        <f t="shared" si="53"/>
        <v>110</v>
      </c>
      <c r="G294" s="40">
        <f t="shared" ref="G294:H294" si="54">SUM(F294)</f>
        <v>110</v>
      </c>
      <c r="H294" s="40">
        <f t="shared" si="54"/>
        <v>110</v>
      </c>
    </row>
    <row r="295" spans="1:8" ht="12" x14ac:dyDescent="0.2">
      <c r="A295" s="1"/>
      <c r="B295" s="58" t="s">
        <v>507</v>
      </c>
      <c r="C295" s="32"/>
      <c r="D295" s="80"/>
      <c r="E295" s="91"/>
      <c r="F295" s="99"/>
      <c r="G295" s="91"/>
      <c r="H295" s="91"/>
    </row>
    <row r="296" spans="1:8" ht="12" x14ac:dyDescent="0.2">
      <c r="A296" s="10" t="s">
        <v>295</v>
      </c>
      <c r="B296" s="62" t="s">
        <v>296</v>
      </c>
      <c r="C296" s="70"/>
      <c r="D296" s="169"/>
      <c r="E296" s="94"/>
      <c r="F296" s="102"/>
      <c r="G296" s="40">
        <f t="shared" ref="G296:H311" si="55">SUM(F296)</f>
        <v>0</v>
      </c>
      <c r="H296" s="40">
        <f t="shared" si="55"/>
        <v>0</v>
      </c>
    </row>
    <row r="297" spans="1:8" ht="12" x14ac:dyDescent="0.2">
      <c r="A297" s="1" t="s">
        <v>329</v>
      </c>
      <c r="B297" s="19" t="s">
        <v>174</v>
      </c>
      <c r="C297" s="70">
        <v>28.6</v>
      </c>
      <c r="D297" s="81">
        <v>14.24</v>
      </c>
      <c r="E297" s="94">
        <v>29</v>
      </c>
      <c r="F297" s="102"/>
      <c r="G297" s="40">
        <f t="shared" si="55"/>
        <v>0</v>
      </c>
      <c r="H297" s="40">
        <f t="shared" si="55"/>
        <v>0</v>
      </c>
    </row>
    <row r="298" spans="1:8" ht="12" x14ac:dyDescent="0.2">
      <c r="A298" s="1" t="s">
        <v>236</v>
      </c>
      <c r="B298" s="19" t="s">
        <v>176</v>
      </c>
      <c r="C298" s="70">
        <v>2</v>
      </c>
      <c r="D298" s="81">
        <v>1.98</v>
      </c>
      <c r="E298" s="94">
        <v>4</v>
      </c>
      <c r="F298" s="102"/>
      <c r="G298" s="40">
        <f t="shared" si="55"/>
        <v>0</v>
      </c>
      <c r="H298" s="40">
        <f t="shared" si="55"/>
        <v>0</v>
      </c>
    </row>
    <row r="299" spans="1:8" ht="12" x14ac:dyDescent="0.2">
      <c r="A299" s="1" t="s">
        <v>240</v>
      </c>
      <c r="B299" s="19" t="s">
        <v>299</v>
      </c>
      <c r="C299" s="70">
        <v>40.04</v>
      </c>
      <c r="D299" s="81">
        <v>19.940000000000001</v>
      </c>
      <c r="E299" s="94">
        <v>40</v>
      </c>
      <c r="F299" s="102"/>
      <c r="G299" s="40">
        <f t="shared" si="55"/>
        <v>0</v>
      </c>
      <c r="H299" s="40">
        <f t="shared" si="55"/>
        <v>0</v>
      </c>
    </row>
    <row r="300" spans="1:8" ht="12" x14ac:dyDescent="0.2">
      <c r="A300" s="1" t="s">
        <v>244</v>
      </c>
      <c r="B300" s="19" t="s">
        <v>180</v>
      </c>
      <c r="C300" s="70">
        <v>2.2799999999999998</v>
      </c>
      <c r="D300" s="81">
        <v>1.1399999999999999</v>
      </c>
      <c r="E300" s="94">
        <v>2</v>
      </c>
      <c r="F300" s="102"/>
      <c r="G300" s="40">
        <f t="shared" si="55"/>
        <v>0</v>
      </c>
      <c r="H300" s="40">
        <f t="shared" si="55"/>
        <v>0</v>
      </c>
    </row>
    <row r="301" spans="1:8" ht="12" x14ac:dyDescent="0.2">
      <c r="A301" s="1" t="s">
        <v>330</v>
      </c>
      <c r="B301" s="19" t="s">
        <v>301</v>
      </c>
      <c r="C301" s="70">
        <v>8.58</v>
      </c>
      <c r="D301" s="81">
        <v>4.26</v>
      </c>
      <c r="E301" s="94">
        <v>9</v>
      </c>
      <c r="F301" s="102"/>
      <c r="G301" s="40">
        <f t="shared" si="55"/>
        <v>0</v>
      </c>
      <c r="H301" s="40">
        <f t="shared" si="55"/>
        <v>0</v>
      </c>
    </row>
    <row r="302" spans="1:8" ht="12" x14ac:dyDescent="0.2">
      <c r="A302" s="1" t="s">
        <v>331</v>
      </c>
      <c r="B302" s="19" t="s">
        <v>184</v>
      </c>
      <c r="C302" s="70">
        <v>1.43</v>
      </c>
      <c r="D302" s="81">
        <v>1.42</v>
      </c>
      <c r="E302" s="94">
        <v>3</v>
      </c>
      <c r="F302" s="102"/>
      <c r="G302" s="40">
        <f t="shared" si="55"/>
        <v>0</v>
      </c>
      <c r="H302" s="40">
        <f t="shared" si="55"/>
        <v>0</v>
      </c>
    </row>
    <row r="303" spans="1:8" ht="12" x14ac:dyDescent="0.2">
      <c r="A303" s="1" t="s">
        <v>332</v>
      </c>
      <c r="B303" s="19" t="s">
        <v>186</v>
      </c>
      <c r="C303" s="70">
        <v>13.58</v>
      </c>
      <c r="D303" s="81">
        <v>6.76</v>
      </c>
      <c r="E303" s="94">
        <v>14</v>
      </c>
      <c r="F303" s="102"/>
      <c r="G303" s="40">
        <f t="shared" si="55"/>
        <v>0</v>
      </c>
      <c r="H303" s="40">
        <f t="shared" si="55"/>
        <v>0</v>
      </c>
    </row>
    <row r="304" spans="1:8" ht="12" x14ac:dyDescent="0.2">
      <c r="A304" s="1" t="s">
        <v>515</v>
      </c>
      <c r="B304" s="19" t="s">
        <v>516</v>
      </c>
      <c r="C304" s="70"/>
      <c r="D304" s="81"/>
      <c r="E304" s="94"/>
      <c r="F304" s="102">
        <v>800</v>
      </c>
      <c r="G304" s="40">
        <f t="shared" si="55"/>
        <v>800</v>
      </c>
      <c r="H304" s="40">
        <f t="shared" si="55"/>
        <v>800</v>
      </c>
    </row>
    <row r="305" spans="1:8" ht="12" x14ac:dyDescent="0.2">
      <c r="A305" s="1" t="s">
        <v>333</v>
      </c>
      <c r="B305" s="19" t="s">
        <v>334</v>
      </c>
      <c r="C305" s="70">
        <v>3.14</v>
      </c>
      <c r="D305" s="81"/>
      <c r="E305" s="94">
        <v>5</v>
      </c>
      <c r="F305" s="102"/>
      <c r="G305" s="40">
        <f t="shared" si="55"/>
        <v>0</v>
      </c>
      <c r="H305" s="40">
        <f t="shared" si="55"/>
        <v>0</v>
      </c>
    </row>
    <row r="306" spans="1:8" ht="12" x14ac:dyDescent="0.2">
      <c r="A306" s="1" t="s">
        <v>335</v>
      </c>
      <c r="B306" s="19" t="s">
        <v>106</v>
      </c>
      <c r="C306" s="70">
        <v>4.45</v>
      </c>
      <c r="D306" s="165"/>
      <c r="E306" s="94"/>
      <c r="F306" s="102"/>
      <c r="G306" s="40">
        <f t="shared" si="55"/>
        <v>0</v>
      </c>
      <c r="H306" s="40">
        <f t="shared" si="55"/>
        <v>0</v>
      </c>
    </row>
    <row r="307" spans="1:8" ht="12" x14ac:dyDescent="0.2">
      <c r="A307" s="1" t="s">
        <v>336</v>
      </c>
      <c r="B307" s="19" t="s">
        <v>111</v>
      </c>
      <c r="C307" s="70"/>
      <c r="D307" s="165"/>
      <c r="E307" s="94"/>
      <c r="F307" s="102"/>
      <c r="G307" s="40">
        <f t="shared" si="55"/>
        <v>0</v>
      </c>
      <c r="H307" s="40">
        <f t="shared" si="55"/>
        <v>0</v>
      </c>
    </row>
    <row r="308" spans="1:8" ht="12" x14ac:dyDescent="0.2">
      <c r="A308" s="1" t="s">
        <v>337</v>
      </c>
      <c r="B308" s="19" t="s">
        <v>111</v>
      </c>
      <c r="C308" s="70"/>
      <c r="D308" s="165"/>
      <c r="E308" s="94"/>
      <c r="F308" s="102"/>
      <c r="G308" s="40">
        <f t="shared" si="55"/>
        <v>0</v>
      </c>
      <c r="H308" s="40">
        <f t="shared" si="55"/>
        <v>0</v>
      </c>
    </row>
    <row r="309" spans="1:8" ht="12" x14ac:dyDescent="0.2">
      <c r="A309" s="1" t="s">
        <v>262</v>
      </c>
      <c r="B309" s="19" t="s">
        <v>115</v>
      </c>
      <c r="C309" s="70"/>
      <c r="D309" s="165">
        <v>75.53</v>
      </c>
      <c r="E309" s="94">
        <v>1000</v>
      </c>
      <c r="F309" s="102">
        <v>1000</v>
      </c>
      <c r="G309" s="40">
        <f t="shared" si="55"/>
        <v>1000</v>
      </c>
      <c r="H309" s="40">
        <f t="shared" si="55"/>
        <v>1000</v>
      </c>
    </row>
    <row r="310" spans="1:8" ht="12" x14ac:dyDescent="0.2">
      <c r="A310" s="1" t="s">
        <v>449</v>
      </c>
      <c r="B310" s="19" t="s">
        <v>450</v>
      </c>
      <c r="C310" s="70">
        <v>2450</v>
      </c>
      <c r="D310" s="165"/>
      <c r="E310" s="94"/>
      <c r="F310" s="102"/>
      <c r="G310" s="40">
        <f t="shared" si="55"/>
        <v>0</v>
      </c>
      <c r="H310" s="40">
        <f t="shared" si="55"/>
        <v>0</v>
      </c>
    </row>
    <row r="311" spans="1:8" ht="12" x14ac:dyDescent="0.2">
      <c r="A311" s="1" t="s">
        <v>339</v>
      </c>
      <c r="B311" s="19" t="s">
        <v>210</v>
      </c>
      <c r="C311" s="70">
        <v>1800</v>
      </c>
      <c r="D311" s="165"/>
      <c r="E311" s="94"/>
      <c r="F311" s="102"/>
      <c r="G311" s="40">
        <f t="shared" si="55"/>
        <v>0</v>
      </c>
      <c r="H311" s="40">
        <f t="shared" si="55"/>
        <v>0</v>
      </c>
    </row>
    <row r="312" spans="1:8" ht="12" x14ac:dyDescent="0.2">
      <c r="A312" s="1" t="s">
        <v>291</v>
      </c>
      <c r="B312" s="19" t="s">
        <v>292</v>
      </c>
      <c r="C312" s="70"/>
      <c r="D312" s="165"/>
      <c r="E312" s="94"/>
      <c r="F312" s="102"/>
      <c r="G312" s="40">
        <f t="shared" ref="G312:H317" si="56">SUM(F312)</f>
        <v>0</v>
      </c>
      <c r="H312" s="40">
        <f t="shared" si="56"/>
        <v>0</v>
      </c>
    </row>
    <row r="313" spans="1:8" ht="12" x14ac:dyDescent="0.2">
      <c r="A313" s="1" t="s">
        <v>338</v>
      </c>
      <c r="B313" s="19" t="s">
        <v>142</v>
      </c>
      <c r="C313" s="70"/>
      <c r="D313" s="165">
        <v>49.92</v>
      </c>
      <c r="E313" s="94">
        <v>500</v>
      </c>
      <c r="F313" s="102">
        <v>500</v>
      </c>
      <c r="G313" s="40">
        <f t="shared" si="56"/>
        <v>500</v>
      </c>
      <c r="H313" s="40">
        <f t="shared" si="56"/>
        <v>500</v>
      </c>
    </row>
    <row r="314" spans="1:8" ht="12" x14ac:dyDescent="0.2">
      <c r="A314" s="1" t="s">
        <v>339</v>
      </c>
      <c r="B314" s="19" t="s">
        <v>210</v>
      </c>
      <c r="C314" s="70"/>
      <c r="D314" s="165"/>
      <c r="E314" s="94">
        <v>550</v>
      </c>
      <c r="F314" s="102">
        <v>550</v>
      </c>
      <c r="G314" s="40">
        <f t="shared" si="56"/>
        <v>550</v>
      </c>
      <c r="H314" s="40">
        <f t="shared" si="56"/>
        <v>550</v>
      </c>
    </row>
    <row r="315" spans="1:8" ht="12" x14ac:dyDescent="0.2">
      <c r="A315" s="1" t="s">
        <v>340</v>
      </c>
      <c r="B315" s="19" t="s">
        <v>146</v>
      </c>
      <c r="C315" s="70"/>
      <c r="D315" s="165"/>
      <c r="E315" s="94"/>
      <c r="F315" s="102"/>
      <c r="G315" s="40">
        <f t="shared" si="56"/>
        <v>0</v>
      </c>
      <c r="H315" s="40">
        <f t="shared" si="56"/>
        <v>0</v>
      </c>
    </row>
    <row r="316" spans="1:8" ht="12" x14ac:dyDescent="0.2">
      <c r="A316" s="1" t="s">
        <v>341</v>
      </c>
      <c r="B316" s="19" t="s">
        <v>342</v>
      </c>
      <c r="C316" s="70">
        <v>223.42</v>
      </c>
      <c r="D316" s="165">
        <v>111.71</v>
      </c>
      <c r="E316" s="94">
        <v>230</v>
      </c>
      <c r="F316" s="102">
        <v>230</v>
      </c>
      <c r="G316" s="40">
        <f t="shared" si="56"/>
        <v>230</v>
      </c>
      <c r="H316" s="40">
        <f t="shared" si="56"/>
        <v>230</v>
      </c>
    </row>
    <row r="317" spans="1:8" ht="12" x14ac:dyDescent="0.2">
      <c r="A317" s="1" t="s">
        <v>308</v>
      </c>
      <c r="B317" s="19" t="s">
        <v>343</v>
      </c>
      <c r="C317" s="70">
        <v>389.09</v>
      </c>
      <c r="D317" s="165">
        <v>768.9</v>
      </c>
      <c r="E317" s="94">
        <v>1150</v>
      </c>
      <c r="F317" s="102">
        <v>500</v>
      </c>
      <c r="G317" s="40">
        <f t="shared" si="56"/>
        <v>500</v>
      </c>
      <c r="H317" s="40">
        <f t="shared" si="56"/>
        <v>500</v>
      </c>
    </row>
    <row r="318" spans="1:8" ht="12" x14ac:dyDescent="0.2">
      <c r="A318" s="10"/>
      <c r="B318" s="45" t="s">
        <v>344</v>
      </c>
      <c r="C318" s="71">
        <f t="shared" ref="C318:D318" si="57">SUM(C296:C317)</f>
        <v>4966.6100000000006</v>
      </c>
      <c r="D318" s="83">
        <f t="shared" si="57"/>
        <v>1055.8</v>
      </c>
      <c r="E318" s="86">
        <v>2986</v>
      </c>
      <c r="F318" s="100">
        <f>SUM(F296:F317)</f>
        <v>3580</v>
      </c>
      <c r="G318" s="86">
        <f t="shared" ref="G318:H318" si="58">SUM(F318)</f>
        <v>3580</v>
      </c>
      <c r="H318" s="86">
        <f t="shared" si="58"/>
        <v>3580</v>
      </c>
    </row>
    <row r="319" spans="1:8" ht="12" x14ac:dyDescent="0.2">
      <c r="A319" s="3"/>
      <c r="B319" s="3"/>
      <c r="C319" s="32"/>
      <c r="D319" s="82"/>
      <c r="E319" s="91"/>
      <c r="F319" s="99"/>
      <c r="G319" s="91"/>
      <c r="H319" s="91"/>
    </row>
    <row r="320" spans="1:8" ht="12" x14ac:dyDescent="0.2">
      <c r="A320" s="10" t="s">
        <v>345</v>
      </c>
      <c r="B320" s="10" t="s">
        <v>346</v>
      </c>
      <c r="C320" s="71">
        <v>18087.439999999999</v>
      </c>
      <c r="D320" s="83">
        <v>18473.830000000002</v>
      </c>
      <c r="E320" s="86">
        <v>20000</v>
      </c>
      <c r="F320" s="100">
        <v>22000</v>
      </c>
      <c r="G320" s="40">
        <f t="shared" ref="G320:H335" si="59">SUM(F320)</f>
        <v>22000</v>
      </c>
      <c r="H320" s="40">
        <f t="shared" si="59"/>
        <v>22000</v>
      </c>
    </row>
    <row r="321" spans="1:8" ht="12" x14ac:dyDescent="0.2">
      <c r="A321" s="1" t="s">
        <v>347</v>
      </c>
      <c r="B321" s="1" t="s">
        <v>76</v>
      </c>
      <c r="C321" s="31">
        <v>705</v>
      </c>
      <c r="D321" s="80">
        <v>489</v>
      </c>
      <c r="E321" s="40">
        <v>600</v>
      </c>
      <c r="F321" s="101">
        <v>1000</v>
      </c>
      <c r="G321" s="40">
        <f t="shared" si="59"/>
        <v>1000</v>
      </c>
      <c r="H321" s="40">
        <f t="shared" si="59"/>
        <v>1000</v>
      </c>
    </row>
    <row r="322" spans="1:8" ht="12" x14ac:dyDescent="0.2">
      <c r="A322" s="1" t="s">
        <v>348</v>
      </c>
      <c r="B322" s="1" t="s">
        <v>76</v>
      </c>
      <c r="C322" s="31">
        <v>849.3</v>
      </c>
      <c r="D322" s="80">
        <v>2574.35</v>
      </c>
      <c r="E322" s="40">
        <v>1500</v>
      </c>
      <c r="F322" s="101"/>
      <c r="G322" s="40">
        <f t="shared" si="59"/>
        <v>0</v>
      </c>
      <c r="H322" s="40">
        <f t="shared" si="59"/>
        <v>0</v>
      </c>
    </row>
    <row r="323" spans="1:8" ht="12" x14ac:dyDescent="0.2">
      <c r="A323" s="1" t="s">
        <v>349</v>
      </c>
      <c r="B323" s="1" t="s">
        <v>350</v>
      </c>
      <c r="C323" s="31">
        <v>1672.52</v>
      </c>
      <c r="D323" s="80">
        <v>1998.98</v>
      </c>
      <c r="E323" s="40">
        <v>1600</v>
      </c>
      <c r="F323" s="101">
        <v>800</v>
      </c>
      <c r="G323" s="40">
        <f t="shared" si="59"/>
        <v>800</v>
      </c>
      <c r="H323" s="40">
        <f t="shared" si="59"/>
        <v>800</v>
      </c>
    </row>
    <row r="324" spans="1:8" ht="12" x14ac:dyDescent="0.2">
      <c r="A324" s="1" t="s">
        <v>351</v>
      </c>
      <c r="B324" s="1" t="s">
        <v>78</v>
      </c>
      <c r="C324" s="31"/>
      <c r="D324" s="80">
        <v>570</v>
      </c>
      <c r="E324" s="88"/>
      <c r="F324" s="101"/>
      <c r="G324" s="40">
        <f t="shared" si="59"/>
        <v>0</v>
      </c>
      <c r="H324" s="40">
        <f t="shared" si="59"/>
        <v>0</v>
      </c>
    </row>
    <row r="325" spans="1:8" ht="12" x14ac:dyDescent="0.2">
      <c r="A325" s="1" t="s">
        <v>295</v>
      </c>
      <c r="B325" s="1" t="s">
        <v>296</v>
      </c>
      <c r="C325" s="31">
        <v>1012.98</v>
      </c>
      <c r="D325" s="80">
        <v>1168.33</v>
      </c>
      <c r="E325" s="88">
        <v>1000</v>
      </c>
      <c r="F325" s="101">
        <v>1100</v>
      </c>
      <c r="G325" s="40">
        <f t="shared" si="59"/>
        <v>1100</v>
      </c>
      <c r="H325" s="40">
        <f t="shared" si="59"/>
        <v>1100</v>
      </c>
    </row>
    <row r="326" spans="1:8" ht="12" x14ac:dyDescent="0.2">
      <c r="A326" s="1" t="s">
        <v>81</v>
      </c>
      <c r="B326" s="1" t="s">
        <v>352</v>
      </c>
      <c r="C326" s="31">
        <v>1053.43</v>
      </c>
      <c r="D326" s="80">
        <v>1405.3</v>
      </c>
      <c r="E326" s="40">
        <v>1300</v>
      </c>
      <c r="F326" s="101">
        <v>1430</v>
      </c>
      <c r="G326" s="40">
        <f t="shared" si="59"/>
        <v>1430</v>
      </c>
      <c r="H326" s="40">
        <f t="shared" si="59"/>
        <v>1430</v>
      </c>
    </row>
    <row r="327" spans="1:8" ht="12" x14ac:dyDescent="0.2">
      <c r="A327" s="1" t="s">
        <v>236</v>
      </c>
      <c r="B327" s="1" t="s">
        <v>176</v>
      </c>
      <c r="C327" s="31">
        <v>301.18</v>
      </c>
      <c r="D327" s="80">
        <v>411.24</v>
      </c>
      <c r="E327" s="88">
        <v>400</v>
      </c>
      <c r="F327" s="101">
        <v>440</v>
      </c>
      <c r="G327" s="40">
        <f t="shared" si="59"/>
        <v>440</v>
      </c>
      <c r="H327" s="40">
        <f t="shared" si="59"/>
        <v>440</v>
      </c>
    </row>
    <row r="328" spans="1:8" ht="12" x14ac:dyDescent="0.2">
      <c r="A328" s="1" t="s">
        <v>240</v>
      </c>
      <c r="B328" s="1" t="s">
        <v>353</v>
      </c>
      <c r="C328" s="31">
        <v>3013.09</v>
      </c>
      <c r="D328" s="80">
        <v>3935.12</v>
      </c>
      <c r="E328" s="40">
        <v>3000</v>
      </c>
      <c r="F328" s="101">
        <v>3300</v>
      </c>
      <c r="G328" s="40">
        <f t="shared" si="59"/>
        <v>3300</v>
      </c>
      <c r="H328" s="40">
        <f t="shared" si="59"/>
        <v>3300</v>
      </c>
    </row>
    <row r="329" spans="1:8" ht="12" x14ac:dyDescent="0.2">
      <c r="A329" s="1" t="s">
        <v>244</v>
      </c>
      <c r="B329" s="1" t="s">
        <v>88</v>
      </c>
      <c r="C329" s="31">
        <v>208.68</v>
      </c>
      <c r="D329" s="80">
        <v>224.6</v>
      </c>
      <c r="E329" s="88">
        <v>200</v>
      </c>
      <c r="F329" s="101">
        <v>220</v>
      </c>
      <c r="G329" s="40">
        <f t="shared" si="59"/>
        <v>220</v>
      </c>
      <c r="H329" s="40">
        <f t="shared" si="59"/>
        <v>220</v>
      </c>
    </row>
    <row r="330" spans="1:8" ht="12" x14ac:dyDescent="0.2">
      <c r="A330" s="1" t="s">
        <v>330</v>
      </c>
      <c r="B330" s="1" t="s">
        <v>354</v>
      </c>
      <c r="C330" s="31">
        <v>612.26</v>
      </c>
      <c r="D330" s="80">
        <v>611.83000000000004</v>
      </c>
      <c r="E330" s="88">
        <v>580</v>
      </c>
      <c r="F330" s="101">
        <v>630</v>
      </c>
      <c r="G330" s="40">
        <f t="shared" si="59"/>
        <v>630</v>
      </c>
      <c r="H330" s="40">
        <f t="shared" si="59"/>
        <v>630</v>
      </c>
    </row>
    <row r="331" spans="1:8" ht="12" x14ac:dyDescent="0.2">
      <c r="A331" s="1" t="s">
        <v>331</v>
      </c>
      <c r="B331" s="1" t="s">
        <v>355</v>
      </c>
      <c r="C331" s="31">
        <v>211.81</v>
      </c>
      <c r="D331" s="80">
        <v>203.9</v>
      </c>
      <c r="E331" s="88">
        <v>200</v>
      </c>
      <c r="F331" s="101">
        <v>220</v>
      </c>
      <c r="G331" s="40">
        <f t="shared" si="59"/>
        <v>220</v>
      </c>
      <c r="H331" s="40">
        <f t="shared" si="59"/>
        <v>220</v>
      </c>
    </row>
    <row r="332" spans="1:8" ht="12" x14ac:dyDescent="0.2">
      <c r="A332" s="1" t="s">
        <v>332</v>
      </c>
      <c r="B332" s="1" t="s">
        <v>356</v>
      </c>
      <c r="C332" s="31">
        <v>1022.17</v>
      </c>
      <c r="D332" s="80">
        <v>1344.56</v>
      </c>
      <c r="E332" s="88">
        <v>1000</v>
      </c>
      <c r="F332" s="101">
        <v>1100</v>
      </c>
      <c r="G332" s="40">
        <f t="shared" si="59"/>
        <v>1100</v>
      </c>
      <c r="H332" s="40">
        <f t="shared" si="59"/>
        <v>1100</v>
      </c>
    </row>
    <row r="333" spans="1:8" ht="12" x14ac:dyDescent="0.2">
      <c r="A333" s="1" t="s">
        <v>357</v>
      </c>
      <c r="B333" s="1" t="s">
        <v>358</v>
      </c>
      <c r="C333" s="31"/>
      <c r="D333" s="80"/>
      <c r="E333" s="88">
        <v>33</v>
      </c>
      <c r="F333" s="101">
        <v>36</v>
      </c>
      <c r="G333" s="40">
        <f t="shared" si="59"/>
        <v>36</v>
      </c>
      <c r="H333" s="40">
        <f t="shared" si="59"/>
        <v>36</v>
      </c>
    </row>
    <row r="334" spans="1:8" ht="12" x14ac:dyDescent="0.2">
      <c r="A334" s="1" t="s">
        <v>303</v>
      </c>
      <c r="B334" s="1" t="s">
        <v>359</v>
      </c>
      <c r="C334" s="31">
        <v>1910.01</v>
      </c>
      <c r="D334" s="80">
        <v>1852.94</v>
      </c>
      <c r="E334" s="40">
        <v>2000</v>
      </c>
      <c r="F334" s="101">
        <v>2200</v>
      </c>
      <c r="G334" s="40">
        <f t="shared" si="59"/>
        <v>2200</v>
      </c>
      <c r="H334" s="40">
        <f t="shared" si="59"/>
        <v>2200</v>
      </c>
    </row>
    <row r="335" spans="1:8" ht="12" x14ac:dyDescent="0.2">
      <c r="A335" s="1" t="s">
        <v>360</v>
      </c>
      <c r="B335" s="1" t="s">
        <v>106</v>
      </c>
      <c r="C335" s="31"/>
      <c r="D335" s="80"/>
      <c r="E335" s="88"/>
      <c r="F335" s="101"/>
      <c r="G335" s="40">
        <f t="shared" si="59"/>
        <v>0</v>
      </c>
      <c r="H335" s="40">
        <f t="shared" si="59"/>
        <v>0</v>
      </c>
    </row>
    <row r="336" spans="1:8" ht="12" x14ac:dyDescent="0.2">
      <c r="A336" s="1" t="s">
        <v>361</v>
      </c>
      <c r="B336" s="1" t="s">
        <v>362</v>
      </c>
      <c r="C336" s="31">
        <v>967.98</v>
      </c>
      <c r="D336" s="80">
        <v>638.54</v>
      </c>
      <c r="E336" s="88">
        <v>1000</v>
      </c>
      <c r="F336" s="101">
        <v>1100</v>
      </c>
      <c r="G336" s="40">
        <f t="shared" ref="G336:H350" si="60">SUM(F336)</f>
        <v>1100</v>
      </c>
      <c r="H336" s="40">
        <f t="shared" si="60"/>
        <v>1100</v>
      </c>
    </row>
    <row r="337" spans="1:8" ht="12" x14ac:dyDescent="0.2">
      <c r="A337" s="1" t="s">
        <v>305</v>
      </c>
      <c r="B337" s="1" t="s">
        <v>363</v>
      </c>
      <c r="C337" s="31">
        <v>746.92</v>
      </c>
      <c r="D337" s="80">
        <v>1205.8800000000001</v>
      </c>
      <c r="E337" s="88">
        <v>949</v>
      </c>
      <c r="F337" s="101">
        <v>1050</v>
      </c>
      <c r="G337" s="40">
        <f t="shared" si="60"/>
        <v>1050</v>
      </c>
      <c r="H337" s="40">
        <f t="shared" si="60"/>
        <v>1050</v>
      </c>
    </row>
    <row r="338" spans="1:8" ht="12" x14ac:dyDescent="0.2">
      <c r="A338" s="1" t="s">
        <v>364</v>
      </c>
      <c r="B338" s="1" t="s">
        <v>365</v>
      </c>
      <c r="C338" s="31">
        <v>9.9</v>
      </c>
      <c r="D338" s="80"/>
      <c r="E338" s="88">
        <v>33</v>
      </c>
      <c r="F338" s="101">
        <v>36</v>
      </c>
      <c r="G338" s="40">
        <f t="shared" si="60"/>
        <v>36</v>
      </c>
      <c r="H338" s="40">
        <f t="shared" si="60"/>
        <v>36</v>
      </c>
    </row>
    <row r="339" spans="1:8" ht="12" x14ac:dyDescent="0.2">
      <c r="A339" s="1" t="s">
        <v>269</v>
      </c>
      <c r="B339" s="1" t="s">
        <v>366</v>
      </c>
      <c r="C339" s="31"/>
      <c r="D339" s="80"/>
      <c r="E339" s="88">
        <v>66</v>
      </c>
      <c r="F339" s="101">
        <v>73</v>
      </c>
      <c r="G339" s="40">
        <f t="shared" si="60"/>
        <v>73</v>
      </c>
      <c r="H339" s="40">
        <f t="shared" si="60"/>
        <v>73</v>
      </c>
    </row>
    <row r="340" spans="1:8" ht="12" x14ac:dyDescent="0.2">
      <c r="A340" s="1" t="s">
        <v>311</v>
      </c>
      <c r="B340" s="1" t="s">
        <v>312</v>
      </c>
      <c r="C340" s="31"/>
      <c r="D340" s="80"/>
      <c r="E340" s="88"/>
      <c r="F340" s="101"/>
      <c r="G340" s="40">
        <f t="shared" si="60"/>
        <v>0</v>
      </c>
      <c r="H340" s="40">
        <f t="shared" si="60"/>
        <v>0</v>
      </c>
    </row>
    <row r="341" spans="1:8" ht="12" x14ac:dyDescent="0.2">
      <c r="A341" s="1" t="s">
        <v>126</v>
      </c>
      <c r="B341" s="1" t="s">
        <v>367</v>
      </c>
      <c r="C341" s="31"/>
      <c r="D341" s="80"/>
      <c r="E341" s="88"/>
      <c r="F341" s="101"/>
      <c r="G341" s="40">
        <f t="shared" si="60"/>
        <v>0</v>
      </c>
      <c r="H341" s="40">
        <f t="shared" si="60"/>
        <v>0</v>
      </c>
    </row>
    <row r="342" spans="1:8" ht="12" x14ac:dyDescent="0.2">
      <c r="A342" s="1" t="s">
        <v>368</v>
      </c>
      <c r="B342" s="1" t="s">
        <v>369</v>
      </c>
      <c r="C342" s="31"/>
      <c r="D342" s="80"/>
      <c r="E342" s="88"/>
      <c r="F342" s="101"/>
      <c r="G342" s="40">
        <f t="shared" si="60"/>
        <v>0</v>
      </c>
      <c r="H342" s="40">
        <f t="shared" si="60"/>
        <v>0</v>
      </c>
    </row>
    <row r="343" spans="1:8" ht="12" x14ac:dyDescent="0.2">
      <c r="A343" s="1" t="s">
        <v>321</v>
      </c>
      <c r="B343" s="1" t="s">
        <v>307</v>
      </c>
      <c r="C343" s="31"/>
      <c r="D343" s="80"/>
      <c r="E343" s="88"/>
      <c r="F343" s="101"/>
      <c r="G343" s="40">
        <f t="shared" si="60"/>
        <v>0</v>
      </c>
      <c r="H343" s="40">
        <f t="shared" si="60"/>
        <v>0</v>
      </c>
    </row>
    <row r="344" spans="1:8" ht="12" x14ac:dyDescent="0.2">
      <c r="A344" s="1" t="s">
        <v>209</v>
      </c>
      <c r="B344" s="1" t="s">
        <v>370</v>
      </c>
      <c r="C344" s="31">
        <v>120</v>
      </c>
      <c r="D344" s="80"/>
      <c r="E344" s="41"/>
      <c r="F344" s="15"/>
      <c r="G344" s="40">
        <f t="shared" si="60"/>
        <v>0</v>
      </c>
      <c r="H344" s="40">
        <f t="shared" si="60"/>
        <v>0</v>
      </c>
    </row>
    <row r="345" spans="1:8" ht="12" x14ac:dyDescent="0.2">
      <c r="A345" s="1" t="s">
        <v>371</v>
      </c>
      <c r="B345" s="1" t="s">
        <v>372</v>
      </c>
      <c r="C345" s="31"/>
      <c r="D345" s="80"/>
      <c r="E345" s="88"/>
      <c r="F345" s="101"/>
      <c r="G345" s="40">
        <f t="shared" si="60"/>
        <v>0</v>
      </c>
      <c r="H345" s="40">
        <f t="shared" si="60"/>
        <v>0</v>
      </c>
    </row>
    <row r="346" spans="1:8" ht="12" x14ac:dyDescent="0.2">
      <c r="A346" s="1" t="s">
        <v>373</v>
      </c>
      <c r="B346" s="1" t="s">
        <v>150</v>
      </c>
      <c r="C346" s="31">
        <v>543.05999999999995</v>
      </c>
      <c r="D346" s="80">
        <v>408.24</v>
      </c>
      <c r="E346" s="88">
        <v>400</v>
      </c>
      <c r="F346" s="101">
        <v>440</v>
      </c>
      <c r="G346" s="40">
        <f t="shared" si="60"/>
        <v>440</v>
      </c>
      <c r="H346" s="40">
        <f t="shared" si="60"/>
        <v>440</v>
      </c>
    </row>
    <row r="347" spans="1:8" ht="12" x14ac:dyDescent="0.2">
      <c r="A347" s="1" t="s">
        <v>374</v>
      </c>
      <c r="B347" s="1" t="s">
        <v>375</v>
      </c>
      <c r="C347" s="31">
        <v>30.59</v>
      </c>
      <c r="D347" s="80">
        <v>30.59</v>
      </c>
      <c r="E347" s="88">
        <v>31</v>
      </c>
      <c r="F347" s="101">
        <v>34</v>
      </c>
      <c r="G347" s="40">
        <f t="shared" si="60"/>
        <v>34</v>
      </c>
      <c r="H347" s="40">
        <f t="shared" si="60"/>
        <v>34</v>
      </c>
    </row>
    <row r="348" spans="1:8" ht="12" x14ac:dyDescent="0.2">
      <c r="A348" s="1" t="s">
        <v>376</v>
      </c>
      <c r="B348" s="1" t="s">
        <v>377</v>
      </c>
      <c r="C348" s="31">
        <v>171.22</v>
      </c>
      <c r="D348" s="80">
        <v>42.86</v>
      </c>
      <c r="E348" s="88">
        <v>170</v>
      </c>
      <c r="F348" s="101">
        <v>187</v>
      </c>
      <c r="G348" s="40">
        <f t="shared" si="60"/>
        <v>187</v>
      </c>
      <c r="H348" s="40">
        <f t="shared" si="60"/>
        <v>187</v>
      </c>
    </row>
    <row r="349" spans="1:8" ht="12" x14ac:dyDescent="0.2">
      <c r="A349" s="1" t="s">
        <v>378</v>
      </c>
      <c r="B349" s="1" t="s">
        <v>379</v>
      </c>
      <c r="C349" s="31">
        <v>2126.4</v>
      </c>
      <c r="D349" s="80">
        <v>2362.0700000000002</v>
      </c>
      <c r="E349" s="40">
        <v>2800</v>
      </c>
      <c r="F349" s="101">
        <v>3080</v>
      </c>
      <c r="G349" s="40">
        <f t="shared" si="60"/>
        <v>3080</v>
      </c>
      <c r="H349" s="40">
        <f t="shared" si="60"/>
        <v>3080</v>
      </c>
    </row>
    <row r="350" spans="1:8" ht="12" x14ac:dyDescent="0.2">
      <c r="A350" s="1" t="s">
        <v>380</v>
      </c>
      <c r="B350" s="1" t="s">
        <v>381</v>
      </c>
      <c r="C350" s="31"/>
      <c r="D350" s="80"/>
      <c r="E350" s="40"/>
      <c r="F350" s="101"/>
      <c r="G350" s="40">
        <f t="shared" si="60"/>
        <v>0</v>
      </c>
      <c r="H350" s="40">
        <f t="shared" si="60"/>
        <v>0</v>
      </c>
    </row>
    <row r="351" spans="1:8" ht="12" x14ac:dyDescent="0.2">
      <c r="A351" s="10"/>
      <c r="B351" s="45" t="s">
        <v>382</v>
      </c>
      <c r="C351" s="71">
        <f t="shared" ref="C351:D351" si="61">SUM(C320:C350)</f>
        <v>35375.939999999995</v>
      </c>
      <c r="D351" s="83">
        <f t="shared" si="61"/>
        <v>39952.159999999996</v>
      </c>
      <c r="E351" s="86">
        <v>36262</v>
      </c>
      <c r="F351" s="100">
        <f>SUM(F320:F350)</f>
        <v>40476</v>
      </c>
      <c r="G351" s="100">
        <f t="shared" ref="G351:H351" si="62">SUM(G320:G350)</f>
        <v>40476</v>
      </c>
      <c r="H351" s="100">
        <f t="shared" si="62"/>
        <v>40476</v>
      </c>
    </row>
    <row r="352" spans="1:8" ht="12" x14ac:dyDescent="0.2">
      <c r="A352" s="3"/>
      <c r="B352" s="3"/>
      <c r="C352" s="32"/>
      <c r="D352" s="82"/>
      <c r="E352" s="91"/>
      <c r="F352" s="99"/>
      <c r="G352" s="91"/>
      <c r="H352" s="91"/>
    </row>
    <row r="353" spans="1:8" ht="12" x14ac:dyDescent="0.2">
      <c r="A353" s="10" t="s">
        <v>383</v>
      </c>
      <c r="B353" s="10" t="s">
        <v>384</v>
      </c>
      <c r="C353" s="71">
        <v>5370.78</v>
      </c>
      <c r="D353" s="83">
        <v>5136.29</v>
      </c>
      <c r="E353" s="86">
        <v>4946</v>
      </c>
      <c r="F353" s="100">
        <v>5300</v>
      </c>
      <c r="G353" s="40">
        <f t="shared" ref="G353:H353" si="63">SUM(F353)</f>
        <v>5300</v>
      </c>
      <c r="H353" s="40">
        <f t="shared" si="63"/>
        <v>5300</v>
      </c>
    </row>
    <row r="354" spans="1:8" ht="12" x14ac:dyDescent="0.2">
      <c r="A354" s="1" t="s">
        <v>385</v>
      </c>
      <c r="B354" s="1" t="s">
        <v>76</v>
      </c>
      <c r="C354" s="31">
        <v>796.75</v>
      </c>
      <c r="D354" s="80">
        <v>882.38</v>
      </c>
      <c r="E354" s="40">
        <v>800</v>
      </c>
      <c r="F354" s="101">
        <v>800</v>
      </c>
      <c r="G354" s="40">
        <f t="shared" ref="G354:H369" si="64">SUM(F354)</f>
        <v>800</v>
      </c>
      <c r="H354" s="40">
        <f t="shared" si="64"/>
        <v>800</v>
      </c>
    </row>
    <row r="355" spans="1:8" ht="12" x14ac:dyDescent="0.2">
      <c r="A355" s="1" t="s">
        <v>351</v>
      </c>
      <c r="B355" s="1" t="s">
        <v>78</v>
      </c>
      <c r="C355" s="31">
        <v>660</v>
      </c>
      <c r="D355" s="80">
        <v>540</v>
      </c>
      <c r="E355" s="40">
        <v>600</v>
      </c>
      <c r="F355" s="101"/>
      <c r="G355" s="40">
        <f t="shared" si="64"/>
        <v>0</v>
      </c>
      <c r="H355" s="40">
        <f t="shared" si="64"/>
        <v>0</v>
      </c>
    </row>
    <row r="356" spans="1:8" ht="12" x14ac:dyDescent="0.2">
      <c r="A356" s="1" t="s">
        <v>79</v>
      </c>
      <c r="B356" s="1" t="s">
        <v>172</v>
      </c>
      <c r="C356" s="31">
        <v>712.34</v>
      </c>
      <c r="D356" s="80">
        <v>702.1</v>
      </c>
      <c r="E356" s="88">
        <v>559</v>
      </c>
      <c r="F356" s="101">
        <v>600</v>
      </c>
      <c r="G356" s="40">
        <f t="shared" si="64"/>
        <v>600</v>
      </c>
      <c r="H356" s="40">
        <f t="shared" si="64"/>
        <v>600</v>
      </c>
    </row>
    <row r="357" spans="1:8" ht="12" x14ac:dyDescent="0.2">
      <c r="A357" s="1" t="s">
        <v>236</v>
      </c>
      <c r="B357" s="1" t="s">
        <v>386</v>
      </c>
      <c r="C357" s="31">
        <v>112.83</v>
      </c>
      <c r="D357" s="80">
        <v>115.16</v>
      </c>
      <c r="E357" s="88">
        <v>102</v>
      </c>
      <c r="F357" s="101">
        <v>112</v>
      </c>
      <c r="G357" s="40">
        <f t="shared" si="64"/>
        <v>112</v>
      </c>
      <c r="H357" s="40">
        <f t="shared" si="64"/>
        <v>112</v>
      </c>
    </row>
    <row r="358" spans="1:8" ht="12" x14ac:dyDescent="0.2">
      <c r="A358" s="1" t="s">
        <v>240</v>
      </c>
      <c r="B358" s="1" t="s">
        <v>353</v>
      </c>
      <c r="C358" s="31">
        <v>1128.79</v>
      </c>
      <c r="D358" s="80">
        <v>1152.2</v>
      </c>
      <c r="E358" s="40">
        <v>1023</v>
      </c>
      <c r="F358" s="101">
        <v>1150</v>
      </c>
      <c r="G358" s="40">
        <f t="shared" si="64"/>
        <v>1150</v>
      </c>
      <c r="H358" s="40">
        <f t="shared" si="64"/>
        <v>1150</v>
      </c>
    </row>
    <row r="359" spans="1:8" ht="12" x14ac:dyDescent="0.2">
      <c r="A359" s="1" t="s">
        <v>244</v>
      </c>
      <c r="B359" s="1" t="s">
        <v>88</v>
      </c>
      <c r="C359" s="31">
        <v>75.81</v>
      </c>
      <c r="D359" s="80">
        <v>65.75</v>
      </c>
      <c r="E359" s="88">
        <v>58</v>
      </c>
      <c r="F359" s="101">
        <v>64</v>
      </c>
      <c r="G359" s="40">
        <f t="shared" si="64"/>
        <v>64</v>
      </c>
      <c r="H359" s="40">
        <f t="shared" si="64"/>
        <v>64</v>
      </c>
    </row>
    <row r="360" spans="1:8" ht="12" x14ac:dyDescent="0.2">
      <c r="A360" s="1" t="s">
        <v>330</v>
      </c>
      <c r="B360" s="1" t="s">
        <v>387</v>
      </c>
      <c r="C360" s="31">
        <v>231.52</v>
      </c>
      <c r="D360" s="80">
        <v>246.9</v>
      </c>
      <c r="E360" s="88">
        <v>219</v>
      </c>
      <c r="F360" s="101">
        <v>240</v>
      </c>
      <c r="G360" s="40">
        <f t="shared" si="64"/>
        <v>240</v>
      </c>
      <c r="H360" s="40">
        <f t="shared" si="64"/>
        <v>240</v>
      </c>
    </row>
    <row r="361" spans="1:8" ht="12" x14ac:dyDescent="0.2">
      <c r="A361" s="1" t="s">
        <v>331</v>
      </c>
      <c r="B361" s="1" t="s">
        <v>355</v>
      </c>
      <c r="C361" s="31"/>
      <c r="D361" s="80">
        <v>82.3</v>
      </c>
      <c r="E361" s="88">
        <v>73</v>
      </c>
      <c r="F361" s="101">
        <v>80</v>
      </c>
      <c r="G361" s="40">
        <f t="shared" si="64"/>
        <v>80</v>
      </c>
      <c r="H361" s="40">
        <f t="shared" si="64"/>
        <v>80</v>
      </c>
    </row>
    <row r="362" spans="1:8" ht="12" x14ac:dyDescent="0.2">
      <c r="A362" s="1" t="s">
        <v>332</v>
      </c>
      <c r="B362" s="1" t="s">
        <v>388</v>
      </c>
      <c r="C362" s="31">
        <v>79.58</v>
      </c>
      <c r="D362" s="80">
        <v>390.85</v>
      </c>
      <c r="E362" s="88">
        <v>347</v>
      </c>
      <c r="F362" s="101">
        <v>380</v>
      </c>
      <c r="G362" s="40">
        <f t="shared" si="64"/>
        <v>380</v>
      </c>
      <c r="H362" s="40">
        <f t="shared" si="64"/>
        <v>380</v>
      </c>
    </row>
    <row r="363" spans="1:8" ht="12" x14ac:dyDescent="0.2">
      <c r="A363" s="1" t="s">
        <v>303</v>
      </c>
      <c r="B363" s="1" t="s">
        <v>389</v>
      </c>
      <c r="C363" s="31">
        <v>382.91</v>
      </c>
      <c r="D363" s="80"/>
      <c r="E363" s="88"/>
      <c r="F363" s="101"/>
      <c r="G363" s="40">
        <f t="shared" si="64"/>
        <v>0</v>
      </c>
      <c r="H363" s="40">
        <f t="shared" si="64"/>
        <v>0</v>
      </c>
    </row>
    <row r="364" spans="1:8" ht="12" x14ac:dyDescent="0.2">
      <c r="A364" s="1" t="s">
        <v>208</v>
      </c>
      <c r="B364" s="1" t="s">
        <v>390</v>
      </c>
      <c r="C364" s="31"/>
      <c r="D364" s="80"/>
      <c r="E364" s="88"/>
      <c r="F364" s="101"/>
      <c r="G364" s="40">
        <f t="shared" si="64"/>
        <v>0</v>
      </c>
      <c r="H364" s="40">
        <f t="shared" si="64"/>
        <v>0</v>
      </c>
    </row>
    <row r="365" spans="1:8" ht="12" x14ac:dyDescent="0.2">
      <c r="A365" s="35">
        <v>633011</v>
      </c>
      <c r="B365" s="1" t="s">
        <v>503</v>
      </c>
      <c r="C365" s="31">
        <v>5233.3100000000004</v>
      </c>
      <c r="D365" s="80">
        <v>5127.33</v>
      </c>
      <c r="E365" s="88">
        <v>3600</v>
      </c>
      <c r="F365" s="101">
        <v>5000</v>
      </c>
      <c r="G365" s="40">
        <f t="shared" si="64"/>
        <v>5000</v>
      </c>
      <c r="H365" s="40">
        <f t="shared" si="64"/>
        <v>5000</v>
      </c>
    </row>
    <row r="366" spans="1:8" ht="12" x14ac:dyDescent="0.2">
      <c r="A366" s="1" t="s">
        <v>305</v>
      </c>
      <c r="B366" s="1" t="s">
        <v>115</v>
      </c>
      <c r="C366" s="31">
        <v>115.46</v>
      </c>
      <c r="D366" s="80">
        <v>131.85</v>
      </c>
      <c r="E366" s="88">
        <v>126</v>
      </c>
      <c r="F366" s="101"/>
      <c r="G366" s="40">
        <f t="shared" si="64"/>
        <v>0</v>
      </c>
      <c r="H366" s="40">
        <f t="shared" si="64"/>
        <v>0</v>
      </c>
    </row>
    <row r="367" spans="1:8" ht="12" x14ac:dyDescent="0.2">
      <c r="A367" s="1" t="s">
        <v>269</v>
      </c>
      <c r="B367" s="1" t="s">
        <v>391</v>
      </c>
      <c r="C367" s="31"/>
      <c r="D367" s="80"/>
      <c r="E367" s="88"/>
      <c r="F367" s="101"/>
      <c r="G367" s="40">
        <f t="shared" si="64"/>
        <v>0</v>
      </c>
      <c r="H367" s="40">
        <f t="shared" si="64"/>
        <v>0</v>
      </c>
    </row>
    <row r="368" spans="1:8" ht="12" x14ac:dyDescent="0.2">
      <c r="A368" s="1" t="s">
        <v>135</v>
      </c>
      <c r="B368" s="1" t="s">
        <v>392</v>
      </c>
      <c r="C368" s="31"/>
      <c r="D368" s="80"/>
      <c r="E368" s="88"/>
      <c r="F368" s="101"/>
      <c r="G368" s="40">
        <f t="shared" si="64"/>
        <v>0</v>
      </c>
      <c r="H368" s="40">
        <f t="shared" si="64"/>
        <v>0</v>
      </c>
    </row>
    <row r="369" spans="1:8" ht="12" x14ac:dyDescent="0.2">
      <c r="A369" s="1" t="s">
        <v>368</v>
      </c>
      <c r="B369" s="1" t="s">
        <v>369</v>
      </c>
      <c r="C369" s="31"/>
      <c r="D369" s="80"/>
      <c r="E369" s="88"/>
      <c r="F369" s="101"/>
      <c r="G369" s="40">
        <f t="shared" si="64"/>
        <v>0</v>
      </c>
      <c r="H369" s="40">
        <f t="shared" si="64"/>
        <v>0</v>
      </c>
    </row>
    <row r="370" spans="1:8" ht="12" x14ac:dyDescent="0.2">
      <c r="A370" s="1" t="s">
        <v>371</v>
      </c>
      <c r="B370" s="1" t="s">
        <v>393</v>
      </c>
      <c r="C370" s="31">
        <v>66.39</v>
      </c>
      <c r="D370" s="80"/>
      <c r="E370" s="88">
        <v>72</v>
      </c>
      <c r="F370" s="101">
        <v>72</v>
      </c>
      <c r="G370" s="40">
        <f t="shared" ref="G370:H373" si="65">SUM(F370)</f>
        <v>72</v>
      </c>
      <c r="H370" s="40">
        <f t="shared" si="65"/>
        <v>72</v>
      </c>
    </row>
    <row r="371" spans="1:8" ht="12" x14ac:dyDescent="0.2">
      <c r="A371" s="1" t="s">
        <v>373</v>
      </c>
      <c r="B371" s="1" t="s">
        <v>150</v>
      </c>
      <c r="C371" s="31">
        <v>143.63999999999999</v>
      </c>
      <c r="D371" s="80">
        <v>223.02</v>
      </c>
      <c r="E371" s="88">
        <v>233</v>
      </c>
      <c r="F371" s="101">
        <v>250</v>
      </c>
      <c r="G371" s="40">
        <f t="shared" si="65"/>
        <v>250</v>
      </c>
      <c r="H371" s="40">
        <f t="shared" si="65"/>
        <v>250</v>
      </c>
    </row>
    <row r="372" spans="1:8" ht="12" x14ac:dyDescent="0.2">
      <c r="A372" s="1" t="s">
        <v>376</v>
      </c>
      <c r="B372" s="1" t="s">
        <v>377</v>
      </c>
      <c r="C372" s="31">
        <v>61.88</v>
      </c>
      <c r="D372" s="80">
        <v>12.14</v>
      </c>
      <c r="E372" s="88">
        <v>50</v>
      </c>
      <c r="F372" s="101">
        <v>50</v>
      </c>
      <c r="G372" s="40">
        <f t="shared" si="65"/>
        <v>50</v>
      </c>
      <c r="H372" s="40">
        <f t="shared" si="65"/>
        <v>50</v>
      </c>
    </row>
    <row r="373" spans="1:8" ht="12" x14ac:dyDescent="0.2">
      <c r="A373" s="3" t="s">
        <v>378</v>
      </c>
      <c r="B373" s="3" t="s">
        <v>394</v>
      </c>
      <c r="C373" s="32">
        <v>1483.5</v>
      </c>
      <c r="D373" s="82">
        <v>1285.44</v>
      </c>
      <c r="E373" s="95">
        <v>1500</v>
      </c>
      <c r="F373" s="99">
        <v>1600</v>
      </c>
      <c r="G373" s="40">
        <f t="shared" si="65"/>
        <v>1600</v>
      </c>
      <c r="H373" s="40">
        <f t="shared" si="65"/>
        <v>1600</v>
      </c>
    </row>
    <row r="374" spans="1:8" ht="12" x14ac:dyDescent="0.2">
      <c r="A374" s="3" t="s">
        <v>395</v>
      </c>
      <c r="B374" s="3" t="s">
        <v>514</v>
      </c>
      <c r="C374" s="32"/>
      <c r="D374" s="82">
        <v>225</v>
      </c>
      <c r="E374" s="95"/>
      <c r="F374" s="99"/>
      <c r="G374" s="186"/>
      <c r="H374" s="186"/>
    </row>
    <row r="375" spans="1:8" ht="12" x14ac:dyDescent="0.2">
      <c r="A375" s="10"/>
      <c r="B375" s="45" t="s">
        <v>397</v>
      </c>
      <c r="C375" s="71">
        <f>SUM(C353:C373)</f>
        <v>16655.489999999998</v>
      </c>
      <c r="D375" s="83">
        <f>SUM(D353:D374)</f>
        <v>16318.710000000001</v>
      </c>
      <c r="E375" s="86">
        <v>15358</v>
      </c>
      <c r="F375" s="100">
        <f>SUM(F353:F373)</f>
        <v>15698</v>
      </c>
      <c r="G375" s="40">
        <f t="shared" ref="G375:H375" si="66">SUM(F375)</f>
        <v>15698</v>
      </c>
      <c r="H375" s="40">
        <f t="shared" si="66"/>
        <v>15698</v>
      </c>
    </row>
    <row r="376" spans="1:8" ht="12" x14ac:dyDescent="0.2">
      <c r="A376" s="3"/>
      <c r="B376" s="3"/>
      <c r="C376" s="31"/>
      <c r="D376" s="82"/>
      <c r="E376" s="91"/>
      <c r="F376" s="99"/>
      <c r="G376" s="91"/>
      <c r="H376" s="91"/>
    </row>
    <row r="377" spans="1:8" ht="12" x14ac:dyDescent="0.2">
      <c r="A377" s="46" t="s">
        <v>398</v>
      </c>
      <c r="B377" s="109"/>
      <c r="C377" s="87">
        <v>133615.76999999999</v>
      </c>
      <c r="D377" s="98">
        <f>SUM(D375+D351+D318+D294+D290+D276+D270+D255+D250+D176+D173+D168+D163+D160+D149+D145+D126+D122)</f>
        <v>141821.94999999995</v>
      </c>
      <c r="E377" s="98">
        <f>SUM(E375+E351+E318+E294+E290+E276+E270+E250+E173+E168+E160+E149+E126+E122)</f>
        <v>146610</v>
      </c>
      <c r="F377" s="98">
        <f>SUM(F375+F351+F318+F294+F290+F276+F270+F250+F173+F168+F160+F149+F126+F122)</f>
        <v>154330</v>
      </c>
      <c r="G377" s="98">
        <f>SUM(G375+G351+G318+G294+G290+G276+G270+G250+G173+G168+G160+G149+G126+G122)</f>
        <v>154330</v>
      </c>
      <c r="H377" s="98">
        <f>SUM(H375+H351+H318+H294+H290+H276+H270+H250+H173+H168+H160+H149+H126+H122)</f>
        <v>154330</v>
      </c>
    </row>
    <row r="378" spans="1:8" ht="12" x14ac:dyDescent="0.2">
      <c r="A378" s="27"/>
      <c r="B378" s="59"/>
      <c r="C378" s="32"/>
      <c r="D378" s="82"/>
      <c r="E378" s="91"/>
      <c r="F378" s="99"/>
      <c r="G378" s="91"/>
      <c r="H378" s="91"/>
    </row>
    <row r="379" spans="1:8" ht="12" x14ac:dyDescent="0.2">
      <c r="A379" s="10" t="s">
        <v>399</v>
      </c>
      <c r="B379" s="33" t="s">
        <v>400</v>
      </c>
      <c r="C379" s="31"/>
      <c r="D379" s="164"/>
      <c r="E379" s="65"/>
      <c r="F379" s="15"/>
      <c r="G379" s="65"/>
      <c r="H379" s="65"/>
    </row>
    <row r="380" spans="1:8" ht="12" x14ac:dyDescent="0.2">
      <c r="A380" s="1" t="s">
        <v>401</v>
      </c>
      <c r="B380" s="33" t="s">
        <v>400</v>
      </c>
      <c r="C380" s="31"/>
      <c r="D380" s="164"/>
      <c r="E380" s="65"/>
      <c r="F380" s="15"/>
      <c r="G380" s="65"/>
      <c r="H380" s="65"/>
    </row>
    <row r="381" spans="1:8" ht="12" x14ac:dyDescent="0.2">
      <c r="A381" s="3" t="s">
        <v>402</v>
      </c>
      <c r="B381" s="33" t="s">
        <v>400</v>
      </c>
      <c r="C381" s="31"/>
      <c r="D381" s="164"/>
      <c r="E381" s="96"/>
      <c r="F381" s="101"/>
      <c r="G381" s="96"/>
      <c r="H381" s="96"/>
    </row>
    <row r="382" spans="1:8" ht="12" x14ac:dyDescent="0.2">
      <c r="A382" s="10"/>
      <c r="B382" s="45" t="s">
        <v>167</v>
      </c>
      <c r="C382" s="71">
        <f t="shared" ref="C382:H382" si="67">SUM(C379:C381)</f>
        <v>0</v>
      </c>
      <c r="D382" s="83">
        <f t="shared" ref="D382:E382" si="68">SUM(D379:D381)</f>
        <v>0</v>
      </c>
      <c r="E382" s="86">
        <f t="shared" si="68"/>
        <v>0</v>
      </c>
      <c r="F382" s="100">
        <f t="shared" si="67"/>
        <v>0</v>
      </c>
      <c r="G382" s="86">
        <f t="shared" si="67"/>
        <v>0</v>
      </c>
      <c r="H382" s="86">
        <f t="shared" si="67"/>
        <v>0</v>
      </c>
    </row>
    <row r="383" spans="1:8" ht="12" x14ac:dyDescent="0.2">
      <c r="A383" s="1"/>
      <c r="B383" s="1"/>
      <c r="C383" s="31"/>
      <c r="D383" s="80"/>
      <c r="E383" s="96"/>
      <c r="F383" s="101"/>
      <c r="G383" s="96"/>
      <c r="H383" s="96"/>
    </row>
    <row r="384" spans="1:8" ht="12" x14ac:dyDescent="0.2">
      <c r="A384" s="62" t="s">
        <v>451</v>
      </c>
      <c r="B384" s="10" t="s">
        <v>452</v>
      </c>
      <c r="C384" s="71">
        <v>1200</v>
      </c>
      <c r="D384" s="83"/>
      <c r="E384" s="97"/>
      <c r="F384" s="100"/>
      <c r="G384" s="97"/>
      <c r="H384" s="97"/>
    </row>
    <row r="385" spans="1:8" ht="12" x14ac:dyDescent="0.2">
      <c r="A385" s="14" t="s">
        <v>403</v>
      </c>
      <c r="B385" s="14" t="s">
        <v>404</v>
      </c>
      <c r="C385" s="31"/>
      <c r="D385" s="164"/>
      <c r="E385" s="40"/>
      <c r="F385" s="101"/>
      <c r="G385" s="40"/>
      <c r="H385" s="40"/>
    </row>
    <row r="386" spans="1:8" ht="12" x14ac:dyDescent="0.2">
      <c r="A386" s="14" t="s">
        <v>405</v>
      </c>
      <c r="B386" s="14" t="s">
        <v>406</v>
      </c>
      <c r="C386" s="31"/>
      <c r="D386" s="164"/>
      <c r="E386" s="40"/>
      <c r="F386" s="101"/>
      <c r="G386" s="40"/>
      <c r="H386" s="40"/>
    </row>
    <row r="387" spans="1:8" ht="12" x14ac:dyDescent="0.2">
      <c r="A387" s="27" t="s">
        <v>407</v>
      </c>
      <c r="B387" s="27" t="s">
        <v>406</v>
      </c>
      <c r="C387" s="32">
        <f>SUM(C384:C386)</f>
        <v>1200</v>
      </c>
      <c r="D387" s="168"/>
      <c r="E387" s="95"/>
      <c r="F387" s="99"/>
      <c r="G387" s="95"/>
      <c r="H387" s="95"/>
    </row>
    <row r="388" spans="1:8" ht="12" x14ac:dyDescent="0.2">
      <c r="A388" s="10"/>
      <c r="B388" s="42" t="s">
        <v>216</v>
      </c>
      <c r="C388" s="71">
        <f>SUM(C385:C387)</f>
        <v>1200</v>
      </c>
      <c r="D388" s="83">
        <f>SUM(D385:D387)</f>
        <v>0</v>
      </c>
      <c r="E388" s="86">
        <v>0</v>
      </c>
      <c r="F388" s="100">
        <v>0</v>
      </c>
      <c r="G388" s="86">
        <v>0</v>
      </c>
      <c r="H388" s="86">
        <v>0</v>
      </c>
    </row>
    <row r="389" spans="1:8" ht="12" x14ac:dyDescent="0.2">
      <c r="A389" s="3"/>
      <c r="B389" s="67"/>
      <c r="C389" s="32"/>
      <c r="D389" s="82"/>
      <c r="E389" s="95"/>
      <c r="F389" s="99"/>
      <c r="G389" s="95"/>
      <c r="H389" s="95"/>
    </row>
    <row r="390" spans="1:8" ht="12" x14ac:dyDescent="0.2">
      <c r="A390" s="1" t="s">
        <v>408</v>
      </c>
      <c r="B390" s="33" t="s">
        <v>409</v>
      </c>
      <c r="C390" s="31"/>
      <c r="D390" s="80"/>
      <c r="E390" s="40"/>
      <c r="F390" s="101"/>
      <c r="G390" s="40"/>
      <c r="H390" s="40"/>
    </row>
    <row r="391" spans="1:8" ht="12" x14ac:dyDescent="0.2">
      <c r="A391" s="1" t="s">
        <v>410</v>
      </c>
      <c r="B391" s="61" t="s">
        <v>409</v>
      </c>
      <c r="C391" s="31"/>
      <c r="D391" s="80"/>
      <c r="E391" s="40"/>
      <c r="F391" s="101"/>
      <c r="G391" s="40"/>
      <c r="H391" s="40"/>
    </row>
    <row r="392" spans="1:8" ht="12" x14ac:dyDescent="0.2">
      <c r="A392" s="1" t="s">
        <v>411</v>
      </c>
      <c r="B392" s="22" t="s">
        <v>412</v>
      </c>
      <c r="C392" s="31">
        <v>805.49</v>
      </c>
      <c r="D392" s="80"/>
      <c r="E392" s="94"/>
      <c r="F392" s="102"/>
      <c r="G392" s="94"/>
      <c r="H392" s="40"/>
    </row>
    <row r="393" spans="1:8" ht="12" x14ac:dyDescent="0.2">
      <c r="A393" s="10"/>
      <c r="B393" s="42" t="s">
        <v>310</v>
      </c>
      <c r="C393" s="71">
        <f>SUM(C390:C392)</f>
        <v>805.49</v>
      </c>
      <c r="D393" s="83">
        <f>SUM(D392:D392)</f>
        <v>0</v>
      </c>
      <c r="E393" s="86">
        <f>SUM(E390:E392)</f>
        <v>0</v>
      </c>
      <c r="F393" s="100">
        <f>SUM(F390:F392)</f>
        <v>0</v>
      </c>
      <c r="G393" s="86">
        <f>SUM(G390:G392)</f>
        <v>0</v>
      </c>
      <c r="H393" s="86">
        <f>SUM(H390:H392)</f>
        <v>0</v>
      </c>
    </row>
    <row r="394" spans="1:8" ht="12" x14ac:dyDescent="0.2">
      <c r="A394" s="37"/>
      <c r="B394" s="28"/>
      <c r="C394" s="32"/>
      <c r="D394" s="82"/>
      <c r="E394" s="91"/>
      <c r="F394" s="99"/>
      <c r="G394" s="91"/>
      <c r="H394" s="91"/>
    </row>
    <row r="395" spans="1:8" ht="12" x14ac:dyDescent="0.2">
      <c r="A395" s="46" t="s">
        <v>413</v>
      </c>
      <c r="B395" s="42"/>
      <c r="C395" s="73">
        <f>SUM(C382,C388,C393)</f>
        <v>2005.49</v>
      </c>
      <c r="D395" s="170">
        <f>SUM(D388,D393)</f>
        <v>0</v>
      </c>
      <c r="E395" s="90">
        <f>SUM(E382,E388,E393)</f>
        <v>0</v>
      </c>
      <c r="F395" s="98">
        <f>SUM(F382,F388,F393)</f>
        <v>0</v>
      </c>
      <c r="G395" s="90">
        <f>SUM(G382,G388,G393)</f>
        <v>0</v>
      </c>
      <c r="H395" s="90">
        <f>SUM(H382,H388,H393)</f>
        <v>0</v>
      </c>
    </row>
    <row r="396" spans="1:8" ht="12" x14ac:dyDescent="0.2">
      <c r="A396" s="27"/>
      <c r="B396" s="28"/>
      <c r="C396" s="32"/>
      <c r="D396" s="80"/>
      <c r="E396" s="91"/>
      <c r="F396" s="99"/>
      <c r="G396" s="91"/>
      <c r="H396" s="91"/>
    </row>
    <row r="397" spans="1:8" ht="12" x14ac:dyDescent="0.2">
      <c r="A397" s="34"/>
      <c r="B397" s="11"/>
      <c r="C397" s="71"/>
      <c r="D397" s="163"/>
      <c r="E397" s="86"/>
      <c r="F397" s="100"/>
      <c r="G397" s="86"/>
      <c r="H397" s="86"/>
    </row>
    <row r="398" spans="1:8" ht="12" x14ac:dyDescent="0.2">
      <c r="A398" s="84" t="s">
        <v>467</v>
      </c>
      <c r="B398" s="14" t="s">
        <v>468</v>
      </c>
      <c r="C398" s="31"/>
      <c r="D398" s="164"/>
      <c r="E398" s="40"/>
      <c r="F398" s="101"/>
      <c r="G398" s="40"/>
      <c r="H398" s="40"/>
    </row>
    <row r="399" spans="1:8" ht="12" x14ac:dyDescent="0.2">
      <c r="A399" s="35"/>
      <c r="B399" s="14"/>
      <c r="C399" s="32"/>
      <c r="D399" s="164"/>
      <c r="E399" s="44"/>
      <c r="F399" s="29"/>
      <c r="G399" s="44"/>
      <c r="H399" s="44"/>
    </row>
    <row r="400" spans="1:8" ht="12" x14ac:dyDescent="0.2">
      <c r="A400" s="79" t="s">
        <v>453</v>
      </c>
      <c r="B400" s="10" t="s">
        <v>415</v>
      </c>
      <c r="C400" s="71">
        <v>36059.89</v>
      </c>
      <c r="D400" s="83"/>
      <c r="E400" s="94"/>
      <c r="F400" s="102"/>
      <c r="G400" s="94"/>
      <c r="H400" s="40"/>
    </row>
    <row r="401" spans="1:8" ht="12" x14ac:dyDescent="0.2">
      <c r="A401" s="35" t="s">
        <v>414</v>
      </c>
      <c r="B401" s="1" t="s">
        <v>415</v>
      </c>
      <c r="C401" s="70">
        <v>8820</v>
      </c>
      <c r="D401" s="80">
        <v>8820</v>
      </c>
      <c r="E401" s="94">
        <v>8820</v>
      </c>
      <c r="F401" s="102">
        <v>8820</v>
      </c>
      <c r="G401" s="94">
        <v>8820</v>
      </c>
      <c r="H401" s="40">
        <v>8820</v>
      </c>
    </row>
    <row r="402" spans="1:8" ht="12" x14ac:dyDescent="0.2">
      <c r="A402" s="35" t="s">
        <v>416</v>
      </c>
      <c r="B402" s="1" t="s">
        <v>415</v>
      </c>
      <c r="C402" s="70"/>
      <c r="D402" s="80"/>
      <c r="E402" s="94"/>
      <c r="F402" s="102"/>
      <c r="G402" s="94"/>
      <c r="H402" s="40"/>
    </row>
    <row r="403" spans="1:8" ht="11.1" hidden="1" customHeight="1" x14ac:dyDescent="0.2">
      <c r="A403" s="36" t="s">
        <v>417</v>
      </c>
      <c r="B403" s="3" t="s">
        <v>418</v>
      </c>
      <c r="C403" s="70"/>
      <c r="D403" s="80"/>
      <c r="E403" s="94"/>
      <c r="F403" s="102"/>
      <c r="G403" s="94"/>
      <c r="H403" s="40"/>
    </row>
    <row r="404" spans="1:8" ht="11.1" hidden="1" customHeight="1" x14ac:dyDescent="0.2">
      <c r="A404" s="35"/>
      <c r="B404" s="33"/>
      <c r="C404" s="71"/>
      <c r="D404" s="163"/>
      <c r="E404" s="86"/>
      <c r="F404" s="100"/>
      <c r="G404" s="86"/>
      <c r="H404" s="86"/>
    </row>
    <row r="405" spans="1:8" ht="11.1" customHeight="1" x14ac:dyDescent="0.2">
      <c r="A405" s="20"/>
      <c r="B405" s="120" t="s">
        <v>202</v>
      </c>
      <c r="C405" s="70">
        <v>44879.89</v>
      </c>
      <c r="D405" s="83">
        <f>SUM(D400:D402)</f>
        <v>8820</v>
      </c>
      <c r="E405" s="40">
        <f t="shared" ref="E405:H405" si="69">SUM(E401:E403)</f>
        <v>8820</v>
      </c>
      <c r="F405" s="101">
        <f t="shared" si="69"/>
        <v>8820</v>
      </c>
      <c r="G405" s="40">
        <f t="shared" si="69"/>
        <v>8820</v>
      </c>
      <c r="H405" s="40">
        <f t="shared" si="69"/>
        <v>8820</v>
      </c>
    </row>
    <row r="406" spans="1:8" ht="11.1" hidden="1" customHeight="1" x14ac:dyDescent="0.2">
      <c r="A406" s="34">
        <v>641009</v>
      </c>
      <c r="B406" s="1" t="s">
        <v>419</v>
      </c>
      <c r="C406" s="70"/>
      <c r="D406" s="164"/>
      <c r="E406" s="94"/>
      <c r="F406" s="102"/>
      <c r="G406" s="94"/>
      <c r="H406" s="40"/>
    </row>
    <row r="407" spans="1:8" ht="11.1" customHeight="1" x14ac:dyDescent="0.2">
      <c r="A407" s="35"/>
      <c r="B407" s="1"/>
      <c r="C407" s="70"/>
      <c r="D407" s="164"/>
      <c r="E407" s="94"/>
      <c r="F407" s="102"/>
      <c r="G407" s="94"/>
      <c r="H407" s="40"/>
    </row>
    <row r="408" spans="1:8" s="114" customFormat="1" ht="11.1" customHeight="1" x14ac:dyDescent="0.2">
      <c r="A408" s="62"/>
      <c r="B408" s="109" t="s">
        <v>420</v>
      </c>
      <c r="C408" s="71">
        <v>0</v>
      </c>
      <c r="D408" s="83">
        <f>SUM(D406)</f>
        <v>0</v>
      </c>
      <c r="E408" s="92">
        <v>0</v>
      </c>
      <c r="F408" s="100">
        <v>0</v>
      </c>
      <c r="G408" s="92">
        <v>0</v>
      </c>
      <c r="H408" s="92">
        <v>0</v>
      </c>
    </row>
    <row r="409" spans="1:8" ht="11.1" hidden="1" customHeight="1" x14ac:dyDescent="0.2">
      <c r="A409" s="124">
        <v>642014</v>
      </c>
      <c r="B409" s="122" t="s">
        <v>421</v>
      </c>
      <c r="C409" s="31"/>
      <c r="D409" s="80"/>
      <c r="E409" s="88"/>
      <c r="F409" s="101"/>
      <c r="G409" s="88"/>
      <c r="H409" s="88"/>
    </row>
    <row r="410" spans="1:8" ht="11.1" customHeight="1" x14ac:dyDescent="0.2">
      <c r="A410" s="125"/>
      <c r="B410" s="123"/>
      <c r="C410" s="32"/>
      <c r="D410" s="82"/>
      <c r="E410" s="91"/>
      <c r="F410" s="99"/>
      <c r="G410" s="91"/>
      <c r="H410" s="91"/>
    </row>
    <row r="411" spans="1:8" ht="11.1" customHeight="1" x14ac:dyDescent="0.2">
      <c r="A411" s="62"/>
      <c r="B411" s="126" t="s">
        <v>382</v>
      </c>
      <c r="C411" s="31">
        <v>0</v>
      </c>
      <c r="D411" s="80">
        <f>SUM(D409)</f>
        <v>0</v>
      </c>
      <c r="E411" s="88">
        <v>0</v>
      </c>
      <c r="F411" s="101">
        <v>0</v>
      </c>
      <c r="G411" s="88">
        <v>0</v>
      </c>
      <c r="H411" s="88">
        <v>0</v>
      </c>
    </row>
    <row r="412" spans="1:8" ht="11.1" hidden="1" customHeight="1" x14ac:dyDescent="0.2">
      <c r="A412" s="78">
        <v>633011</v>
      </c>
      <c r="B412" s="47" t="s">
        <v>422</v>
      </c>
      <c r="C412" s="31"/>
      <c r="D412" s="80"/>
      <c r="E412" s="88"/>
      <c r="F412" s="101"/>
      <c r="G412" s="88"/>
      <c r="H412" s="88"/>
    </row>
    <row r="413" spans="1:8" ht="11.1" hidden="1" customHeight="1" x14ac:dyDescent="0.2">
      <c r="A413" s="78">
        <v>641009</v>
      </c>
      <c r="B413" s="47" t="s">
        <v>499</v>
      </c>
      <c r="C413" s="31"/>
      <c r="D413" s="80"/>
      <c r="E413" s="88"/>
      <c r="F413" s="101"/>
      <c r="G413" s="88"/>
      <c r="H413" s="88"/>
    </row>
    <row r="414" spans="1:8" ht="11.1" customHeight="1" x14ac:dyDescent="0.2">
      <c r="A414" s="127"/>
      <c r="B414" s="39"/>
      <c r="C414" s="32"/>
      <c r="D414" s="82"/>
      <c r="E414" s="91"/>
      <c r="F414" s="99"/>
      <c r="G414" s="91"/>
      <c r="H414" s="91"/>
    </row>
    <row r="415" spans="1:8" ht="11.1" customHeight="1" x14ac:dyDescent="0.2">
      <c r="A415" s="62"/>
      <c r="B415" s="126" t="s">
        <v>506</v>
      </c>
      <c r="C415" s="31">
        <v>0</v>
      </c>
      <c r="D415" s="80">
        <f>SUM(D412:D413)</f>
        <v>0</v>
      </c>
      <c r="E415" s="88">
        <v>0</v>
      </c>
      <c r="F415" s="101">
        <v>0</v>
      </c>
      <c r="G415" s="88">
        <v>0</v>
      </c>
      <c r="H415" s="88">
        <v>0</v>
      </c>
    </row>
    <row r="416" spans="1:8" ht="11.1" hidden="1" customHeight="1" x14ac:dyDescent="0.2">
      <c r="A416" s="19" t="s">
        <v>469</v>
      </c>
      <c r="B416" s="47" t="s">
        <v>470</v>
      </c>
      <c r="C416" s="31"/>
      <c r="D416" s="80"/>
      <c r="E416" s="88"/>
      <c r="F416" s="101"/>
      <c r="G416" s="88"/>
      <c r="H416" s="88"/>
    </row>
    <row r="417" spans="1:8" ht="11.1" hidden="1" customHeight="1" x14ac:dyDescent="0.2">
      <c r="A417" s="19" t="s">
        <v>500</v>
      </c>
      <c r="B417" s="1" t="s">
        <v>501</v>
      </c>
      <c r="C417" s="31"/>
      <c r="D417" s="80"/>
      <c r="E417" s="88"/>
      <c r="F417" s="101"/>
      <c r="G417" s="88"/>
      <c r="H417" s="88"/>
    </row>
    <row r="418" spans="1:8" ht="11.1" customHeight="1" x14ac:dyDescent="0.2">
      <c r="A418" s="59"/>
      <c r="B418" s="3"/>
      <c r="C418" s="32">
        <v>0</v>
      </c>
      <c r="D418" s="82"/>
      <c r="E418" s="91"/>
      <c r="F418" s="99"/>
      <c r="G418" s="91"/>
      <c r="H418" s="91"/>
    </row>
    <row r="419" spans="1:8" ht="11.1" customHeight="1" x14ac:dyDescent="0.2">
      <c r="A419" s="62"/>
      <c r="B419" s="109" t="s">
        <v>502</v>
      </c>
      <c r="C419" s="31">
        <v>0</v>
      </c>
      <c r="D419" s="80">
        <v>0</v>
      </c>
      <c r="E419" s="88">
        <v>0</v>
      </c>
      <c r="F419" s="101">
        <v>0</v>
      </c>
      <c r="G419" s="88">
        <v>0</v>
      </c>
      <c r="H419" s="88">
        <v>0</v>
      </c>
    </row>
    <row r="420" spans="1:8" ht="11.1" customHeight="1" x14ac:dyDescent="0.2">
      <c r="A420" s="59"/>
      <c r="B420" s="56"/>
      <c r="C420" s="32"/>
      <c r="D420" s="82"/>
      <c r="E420" s="4"/>
      <c r="F420" s="29"/>
      <c r="G420" s="4"/>
      <c r="H420" s="4"/>
    </row>
    <row r="421" spans="1:8" s="114" customFormat="1" ht="11.1" customHeight="1" x14ac:dyDescent="0.2">
      <c r="A421" s="48" t="s">
        <v>423</v>
      </c>
      <c r="B421" s="115"/>
      <c r="C421" s="117"/>
      <c r="D421" s="171"/>
      <c r="E421" s="13"/>
      <c r="F421" s="184"/>
      <c r="G421" s="13"/>
      <c r="H421" s="13"/>
    </row>
    <row r="422" spans="1:8" ht="11.1" customHeight="1" x14ac:dyDescent="0.2">
      <c r="A422" s="11"/>
      <c r="B422" s="33"/>
      <c r="C422" s="31"/>
      <c r="D422" s="80"/>
      <c r="E422" s="2"/>
      <c r="F422" s="15"/>
      <c r="G422" s="2"/>
      <c r="H422" s="2"/>
    </row>
    <row r="423" spans="1:8" ht="11.1" customHeight="1" x14ac:dyDescent="0.2">
      <c r="A423" s="85" t="s">
        <v>424</v>
      </c>
      <c r="B423" s="60"/>
      <c r="C423" s="130">
        <f>SUM(C377,C395,C405)</f>
        <v>180501.14999999997</v>
      </c>
      <c r="D423" s="172">
        <f>SUM(D377,D395,D405)</f>
        <v>150641.94999999995</v>
      </c>
      <c r="E423" s="172">
        <f t="shared" ref="E423:H423" si="70">SUM(E377,E395,E405)</f>
        <v>155430</v>
      </c>
      <c r="F423" s="172">
        <f t="shared" si="70"/>
        <v>163150</v>
      </c>
      <c r="G423" s="172">
        <f t="shared" si="70"/>
        <v>163150</v>
      </c>
      <c r="H423" s="172">
        <f t="shared" si="70"/>
        <v>163150</v>
      </c>
    </row>
    <row r="424" spans="1:8" ht="11.1" customHeight="1" x14ac:dyDescent="0.2">
      <c r="A424" s="5"/>
      <c r="B424" s="5"/>
      <c r="C424" s="6"/>
      <c r="D424" s="6"/>
      <c r="E424" s="5"/>
      <c r="F424" s="6"/>
      <c r="G424" s="7"/>
      <c r="H424" s="7"/>
    </row>
  </sheetData>
  <pageMargins left="0.70866141732283472" right="0.70866141732283472" top="0.74803149606299213" bottom="0.74803149606299213" header="0.31496062992125984" footer="0.31496062992125984"/>
  <pageSetup paperSize="9" scale="95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Rozpočet 2018</vt:lpstr>
      <vt:lpstr>Rozpočet 2019 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2018-12-12T08:25:05Z</dcterms:modified>
</cp:coreProperties>
</file>